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 tabRatio="602" activeTab="3"/>
  </bookViews>
  <sheets>
    <sheet name="ورقة1" sheetId="2" r:id="rId1"/>
    <sheet name="ورقة2" sheetId="3" r:id="rId2"/>
    <sheet name="ورقة3" sheetId="4" r:id="rId3"/>
    <sheet name="ورقة4" sheetId="5" r:id="rId4"/>
  </sheets>
  <definedNames>
    <definedName name="_xlnm.Print_Area" localSheetId="0">ورقة1!$A$1:$AJ$56</definedName>
    <definedName name="_xlnm.Print_Area" localSheetId="1">ورقة2!$A$1:$AJ$59</definedName>
    <definedName name="_xlnm.Print_Area" localSheetId="2">ورقة3!$A$1:$AI$93</definedName>
    <definedName name="_xlnm.Print_Area" localSheetId="3">ورقة4!$A$1:$AI$119</definedName>
  </definedNames>
  <calcPr calcId="144525" calcMode="manual"/>
</workbook>
</file>

<file path=xl/calcChain.xml><?xml version="1.0" encoding="utf-8"?>
<calcChain xmlns="http://schemas.openxmlformats.org/spreadsheetml/2006/main">
  <c r="AG31" i="5" l="1"/>
  <c r="AI31" i="5" s="1"/>
  <c r="AI98" i="5"/>
  <c r="Z98" i="5"/>
  <c r="Y98" i="5"/>
  <c r="AG89" i="5"/>
  <c r="AI89" i="5" s="1"/>
  <c r="AE74" i="4"/>
  <c r="AF74" i="4" s="1"/>
  <c r="AC74" i="4"/>
  <c r="AD74" i="4" s="1"/>
  <c r="AA74" i="4"/>
  <c r="AG74" i="4" s="1"/>
  <c r="W74" i="4"/>
  <c r="X74" i="4" s="1"/>
  <c r="U74" i="4"/>
  <c r="V74" i="4" s="1"/>
  <c r="S74" i="4"/>
  <c r="Y74" i="4" s="1"/>
  <c r="O74" i="4"/>
  <c r="P74" i="4" s="1"/>
  <c r="M74" i="4"/>
  <c r="N74" i="4" s="1"/>
  <c r="K74" i="4"/>
  <c r="Q74" i="4" s="1"/>
  <c r="G74" i="4"/>
  <c r="H74" i="4" s="1"/>
  <c r="E74" i="4"/>
  <c r="C74" i="4"/>
  <c r="I74" i="4" s="1"/>
  <c r="B74" i="4"/>
  <c r="AI33" i="4"/>
  <c r="J36" i="4"/>
  <c r="I36" i="4"/>
  <c r="AI36" i="4" s="1"/>
  <c r="AJ37" i="3"/>
  <c r="R24" i="3"/>
  <c r="M24" i="3"/>
  <c r="S24" i="3" s="1"/>
  <c r="K24" i="3"/>
  <c r="J24" i="3"/>
  <c r="AJ24" i="3" s="1"/>
  <c r="P19" i="3"/>
  <c r="Q19" i="3" s="1"/>
  <c r="N19" i="3"/>
  <c r="O19" i="3" s="1"/>
  <c r="I19" i="3"/>
  <c r="H19" i="3"/>
  <c r="M19" i="3" s="1"/>
  <c r="F19" i="3"/>
  <c r="D19" i="3"/>
  <c r="G19" i="3" s="1"/>
  <c r="C19" i="3"/>
  <c r="E19" i="3" s="1"/>
  <c r="K17" i="3"/>
  <c r="AH19" i="3"/>
  <c r="AH17" i="3"/>
  <c r="AJ17" i="3" s="1"/>
  <c r="U16" i="3"/>
  <c r="AA16" i="3" s="1"/>
  <c r="S16" i="3"/>
  <c r="R16" i="3"/>
  <c r="AH14" i="3"/>
  <c r="Z14" i="3"/>
  <c r="AJ14" i="3" s="1"/>
  <c r="J14" i="3"/>
  <c r="K14" i="3"/>
  <c r="J15" i="3"/>
  <c r="AJ15" i="3" s="1"/>
  <c r="AI9" i="3"/>
  <c r="AH9" i="3"/>
  <c r="AJ9" i="3" s="1"/>
  <c r="AA15" i="3"/>
  <c r="AA14" i="3"/>
  <c r="AA13" i="3"/>
  <c r="Z13" i="3"/>
  <c r="S13" i="3"/>
  <c r="R13" i="3"/>
  <c r="AJ13" i="3" s="1"/>
  <c r="AI74" i="4" l="1"/>
  <c r="R74" i="4"/>
  <c r="K19" i="3"/>
  <c r="J19" i="3"/>
  <c r="F74" i="4"/>
  <c r="T74" i="4"/>
  <c r="Z74" i="4" s="1"/>
  <c r="AB74" i="4"/>
  <c r="AH74" i="4" s="1"/>
  <c r="D74" i="4"/>
  <c r="AI95" i="5"/>
  <c r="Y95" i="5"/>
  <c r="F27" i="4"/>
  <c r="T38" i="3"/>
  <c r="J37" i="3"/>
  <c r="AJ16" i="3"/>
  <c r="AH15" i="3"/>
  <c r="Z15" i="3"/>
  <c r="Z17" i="3"/>
  <c r="J17" i="3"/>
  <c r="I17" i="3"/>
  <c r="J74" i="4" l="1"/>
  <c r="AJ29" i="2"/>
  <c r="AI61" i="4" l="1"/>
  <c r="AI60" i="4"/>
  <c r="AI59" i="4"/>
  <c r="O63" i="4" l="1"/>
  <c r="O62" i="4"/>
  <c r="M62" i="4"/>
  <c r="K62" i="4"/>
  <c r="AG25" i="4" l="1"/>
  <c r="AI28" i="4"/>
  <c r="AI26" i="4"/>
  <c r="Y29" i="4"/>
  <c r="Y28" i="4"/>
  <c r="Y27" i="4"/>
  <c r="Y26" i="4"/>
  <c r="Y25" i="4"/>
  <c r="Q29" i="4"/>
  <c r="Q28" i="4"/>
  <c r="Q27" i="4"/>
  <c r="Q26" i="4"/>
  <c r="Q25" i="4"/>
  <c r="I28" i="4"/>
  <c r="I27" i="4"/>
  <c r="AI27" i="4" s="1"/>
  <c r="I26" i="4"/>
  <c r="I25" i="4"/>
  <c r="AI25" i="4" s="1"/>
  <c r="G29" i="4"/>
  <c r="H29" i="4" s="1"/>
  <c r="E29" i="4"/>
  <c r="F29" i="4" s="1"/>
  <c r="C29" i="4"/>
  <c r="I29" i="4" s="1"/>
  <c r="AI29" i="4" s="1"/>
  <c r="B29" i="4"/>
  <c r="H28" i="4"/>
  <c r="F28" i="4"/>
  <c r="D28" i="4"/>
  <c r="J28" i="4" s="1"/>
  <c r="H27" i="4"/>
  <c r="D27" i="4"/>
  <c r="J27" i="4" s="1"/>
  <c r="H26" i="4"/>
  <c r="F26" i="4"/>
  <c r="J26" i="4" s="1"/>
  <c r="D26" i="4"/>
  <c r="H25" i="4"/>
  <c r="F25" i="4"/>
  <c r="D25" i="4"/>
  <c r="J25" i="4" s="1"/>
  <c r="D29" i="4" l="1"/>
  <c r="J29" i="4" s="1"/>
  <c r="D38" i="3"/>
  <c r="AF19" i="3" l="1"/>
  <c r="AH12" i="3"/>
  <c r="AG43" i="3" l="1"/>
  <c r="AF43" i="3"/>
  <c r="AE43" i="3"/>
  <c r="AD43" i="3"/>
  <c r="AB43" i="3"/>
  <c r="AH43" i="3" s="1"/>
  <c r="X43" i="3"/>
  <c r="AC43" i="3" s="1"/>
  <c r="AI43" i="3" s="1"/>
  <c r="V43" i="3"/>
  <c r="U43" i="3"/>
  <c r="T43" i="3"/>
  <c r="Q43" i="3"/>
  <c r="P43" i="3"/>
  <c r="N43" i="3"/>
  <c r="L43" i="3"/>
  <c r="R43" i="3" s="1"/>
  <c r="H43" i="3"/>
  <c r="I43" i="3" s="1"/>
  <c r="F43" i="3"/>
  <c r="G43" i="3" s="1"/>
  <c r="D43" i="3"/>
  <c r="J43" i="3" s="1"/>
  <c r="C43" i="3"/>
  <c r="AF38" i="3"/>
  <c r="AG38" i="3" s="1"/>
  <c r="AD38" i="3"/>
  <c r="AB38" i="3"/>
  <c r="AH38" i="3" s="1"/>
  <c r="X38" i="3"/>
  <c r="V38" i="3"/>
  <c r="W38" i="3" s="1"/>
  <c r="U38" i="3"/>
  <c r="P38" i="3"/>
  <c r="N38" i="3"/>
  <c r="Q38" i="3" s="1"/>
  <c r="L38" i="3"/>
  <c r="M38" i="3" s="1"/>
  <c r="H38" i="3"/>
  <c r="I38" i="3" s="1"/>
  <c r="F38" i="3"/>
  <c r="J38" i="3" s="1"/>
  <c r="C38" i="3"/>
  <c r="E38" i="3" s="1"/>
  <c r="Y38" i="3" l="1"/>
  <c r="AA38" i="3" s="1"/>
  <c r="AE38" i="3"/>
  <c r="G38" i="3"/>
  <c r="AC38" i="3"/>
  <c r="AI38" i="3"/>
  <c r="O43" i="3"/>
  <c r="R38" i="3"/>
  <c r="Z38" i="3"/>
  <c r="E43" i="3"/>
  <c r="Y43" i="3"/>
  <c r="K38" i="3"/>
  <c r="Z43" i="3"/>
  <c r="AJ43" i="3" s="1"/>
  <c r="K43" i="3"/>
  <c r="M43" i="3"/>
  <c r="O38" i="3"/>
  <c r="S38" i="3" s="1"/>
  <c r="W43" i="3"/>
  <c r="AF26" i="5"/>
  <c r="AG26" i="5"/>
  <c r="AE27" i="5"/>
  <c r="AG22" i="5"/>
  <c r="AF22" i="5"/>
  <c r="AE23" i="5"/>
  <c r="AJ38" i="3" l="1"/>
  <c r="AJ39" i="3" s="1"/>
  <c r="S43" i="3"/>
  <c r="AA43" i="3"/>
  <c r="AG66" i="4"/>
  <c r="AE23" i="2"/>
  <c r="AC23" i="2"/>
  <c r="AF21" i="2"/>
  <c r="AG20" i="2"/>
  <c r="AE20" i="2"/>
  <c r="Q29" i="5" l="1"/>
  <c r="I29" i="5"/>
  <c r="AE33" i="5" l="1"/>
  <c r="AC33" i="5"/>
  <c r="AA33" i="5"/>
  <c r="AG33" i="5" s="1"/>
  <c r="W33" i="5"/>
  <c r="U33" i="5"/>
  <c r="S33" i="5"/>
  <c r="AG29" i="5"/>
  <c r="Y29" i="5"/>
  <c r="T29" i="5"/>
  <c r="AF29" i="5"/>
  <c r="AF33" i="5" l="1"/>
  <c r="AI29" i="5"/>
  <c r="Y33" i="5"/>
  <c r="U17" i="3"/>
  <c r="Z8" i="2"/>
  <c r="AG56" i="2"/>
  <c r="AF56" i="2"/>
  <c r="AE56" i="2"/>
  <c r="AI56" i="2" s="1"/>
  <c r="AD56" i="2"/>
  <c r="AC56" i="2"/>
  <c r="AB56" i="2"/>
  <c r="AH56" i="2" s="1"/>
  <c r="AA56" i="2"/>
  <c r="Y56" i="2"/>
  <c r="X56" i="2"/>
  <c r="W56" i="2"/>
  <c r="V56" i="2"/>
  <c r="U56" i="2"/>
  <c r="T56" i="2"/>
  <c r="Z56" i="2" s="1"/>
  <c r="Q56" i="2"/>
  <c r="P56" i="2"/>
  <c r="O56" i="2"/>
  <c r="S56" i="2" s="1"/>
  <c r="N56" i="2"/>
  <c r="M56" i="2"/>
  <c r="L56" i="2"/>
  <c r="R56" i="2" s="1"/>
  <c r="I56" i="2"/>
  <c r="H56" i="2"/>
  <c r="G56" i="2"/>
  <c r="F56" i="2"/>
  <c r="D56" i="2"/>
  <c r="J56" i="2" s="1"/>
  <c r="C56" i="2"/>
  <c r="E56" i="2" s="1"/>
  <c r="K56" i="2" s="1"/>
  <c r="AH41" i="2"/>
  <c r="AG41" i="2"/>
  <c r="AE41" i="2"/>
  <c r="AC41" i="2"/>
  <c r="AI41" i="2" s="1"/>
  <c r="Z41" i="2"/>
  <c r="Y41" i="2"/>
  <c r="W41" i="2"/>
  <c r="U41" i="2"/>
  <c r="AA41" i="2" s="1"/>
  <c r="R41" i="2"/>
  <c r="Q41" i="2"/>
  <c r="O41" i="2"/>
  <c r="M41" i="2"/>
  <c r="S41" i="2" s="1"/>
  <c r="J41" i="2"/>
  <c r="AJ41" i="2" s="1"/>
  <c r="I41" i="2"/>
  <c r="G41" i="2"/>
  <c r="E41" i="2"/>
  <c r="AG48" i="4"/>
  <c r="Y48" i="4"/>
  <c r="Q48" i="4"/>
  <c r="AE48" i="4"/>
  <c r="AD48" i="4"/>
  <c r="AC48" i="4"/>
  <c r="AB48" i="4"/>
  <c r="AA48" i="4"/>
  <c r="X48" i="4"/>
  <c r="W48" i="4"/>
  <c r="V48" i="4"/>
  <c r="U48" i="4"/>
  <c r="T48" i="4"/>
  <c r="Z48" i="4" s="1"/>
  <c r="S48" i="4"/>
  <c r="P48" i="4"/>
  <c r="O48" i="4"/>
  <c r="N48" i="4"/>
  <c r="M48" i="4"/>
  <c r="L48" i="4"/>
  <c r="R48" i="4" s="1"/>
  <c r="K48" i="4"/>
  <c r="G48" i="4"/>
  <c r="F47" i="4"/>
  <c r="E48" i="4"/>
  <c r="H48" i="4" s="1"/>
  <c r="C48" i="4"/>
  <c r="D48" i="4" s="1"/>
  <c r="B48" i="4"/>
  <c r="AG47" i="4"/>
  <c r="AF47" i="4"/>
  <c r="AD47" i="4"/>
  <c r="AB47" i="4"/>
  <c r="AH47" i="4" s="1"/>
  <c r="Y47" i="4"/>
  <c r="X47" i="4"/>
  <c r="V47" i="4"/>
  <c r="T47" i="4"/>
  <c r="Z47" i="4" s="1"/>
  <c r="Q47" i="4"/>
  <c r="AI47" i="4" s="1"/>
  <c r="P47" i="4"/>
  <c r="N47" i="4"/>
  <c r="L47" i="4"/>
  <c r="R47" i="4" s="1"/>
  <c r="J47" i="4"/>
  <c r="I47" i="4"/>
  <c r="H47" i="4"/>
  <c r="D47" i="4"/>
  <c r="AG65" i="4"/>
  <c r="AF65" i="4"/>
  <c r="AG30" i="5"/>
  <c r="AF30" i="5"/>
  <c r="AD30" i="5"/>
  <c r="AB30" i="5"/>
  <c r="Y30" i="5"/>
  <c r="X30" i="5"/>
  <c r="V30" i="5"/>
  <c r="T30" i="5"/>
  <c r="Q30" i="5"/>
  <c r="P30" i="5"/>
  <c r="N30" i="5"/>
  <c r="L30" i="5"/>
  <c r="I30" i="5"/>
  <c r="H30" i="5"/>
  <c r="F30" i="5"/>
  <c r="D30" i="5"/>
  <c r="AD29" i="5"/>
  <c r="AB29" i="5"/>
  <c r="X29" i="5"/>
  <c r="V29" i="5"/>
  <c r="P29" i="5"/>
  <c r="N29" i="5"/>
  <c r="L29" i="5"/>
  <c r="R29" i="5" s="1"/>
  <c r="H29" i="5"/>
  <c r="F29" i="5"/>
  <c r="D29" i="5"/>
  <c r="J29" i="5" l="1"/>
  <c r="AH29" i="5"/>
  <c r="AI30" i="5"/>
  <c r="Z29" i="5"/>
  <c r="J30" i="5"/>
  <c r="R30" i="5"/>
  <c r="Z30" i="5"/>
  <c r="AH30" i="5"/>
  <c r="J48" i="4"/>
  <c r="F48" i="4"/>
  <c r="AJ56" i="2"/>
  <c r="I48" i="4"/>
  <c r="AI48" i="4" s="1"/>
  <c r="K41" i="2"/>
  <c r="AE19" i="5" l="1"/>
  <c r="AF17" i="5"/>
  <c r="AF16" i="5"/>
  <c r="AG16" i="5"/>
  <c r="AH42" i="3"/>
  <c r="AG42" i="3"/>
  <c r="AE42" i="3"/>
  <c r="AC42" i="3"/>
  <c r="Z42" i="3"/>
  <c r="Y42" i="3"/>
  <c r="W42" i="3"/>
  <c r="U42" i="3"/>
  <c r="R42" i="3"/>
  <c r="Q42" i="3"/>
  <c r="O42" i="3"/>
  <c r="M42" i="3"/>
  <c r="J42" i="3"/>
  <c r="AJ42" i="3" s="1"/>
  <c r="I42" i="3"/>
  <c r="G42" i="3"/>
  <c r="E42" i="3"/>
  <c r="AH41" i="3"/>
  <c r="AG41" i="3"/>
  <c r="AE41" i="3"/>
  <c r="AC41" i="3"/>
  <c r="Z41" i="3"/>
  <c r="Y41" i="3"/>
  <c r="W41" i="3"/>
  <c r="U41" i="3"/>
  <c r="R41" i="3"/>
  <c r="Q41" i="3"/>
  <c r="O41" i="3"/>
  <c r="M41" i="3"/>
  <c r="J41" i="3"/>
  <c r="I41" i="3"/>
  <c r="G41" i="3"/>
  <c r="E41" i="3"/>
  <c r="AH40" i="3"/>
  <c r="AG40" i="3"/>
  <c r="AE40" i="3"/>
  <c r="AC40" i="3"/>
  <c r="Z40" i="3"/>
  <c r="Y40" i="3"/>
  <c r="W40" i="3"/>
  <c r="U40" i="3"/>
  <c r="R40" i="3"/>
  <c r="Q40" i="3"/>
  <c r="O40" i="3"/>
  <c r="M40" i="3"/>
  <c r="J40" i="3"/>
  <c r="AJ40" i="3" s="1"/>
  <c r="I40" i="3"/>
  <c r="G40" i="3"/>
  <c r="E40" i="3"/>
  <c r="K40" i="3" s="1"/>
  <c r="E37" i="3"/>
  <c r="K37" i="3" s="1"/>
  <c r="AH36" i="3"/>
  <c r="AG36" i="3"/>
  <c r="AE36" i="3"/>
  <c r="AC36" i="3"/>
  <c r="AI36" i="3" s="1"/>
  <c r="Z36" i="3"/>
  <c r="Y36" i="3"/>
  <c r="W36" i="3"/>
  <c r="U36" i="3"/>
  <c r="AA36" i="3" s="1"/>
  <c r="R36" i="3"/>
  <c r="Q36" i="3"/>
  <c r="O36" i="3"/>
  <c r="M36" i="3"/>
  <c r="S36" i="3" s="1"/>
  <c r="J36" i="3"/>
  <c r="I36" i="3"/>
  <c r="G36" i="3"/>
  <c r="E36" i="3"/>
  <c r="K36" i="3" s="1"/>
  <c r="AH35" i="3"/>
  <c r="AG35" i="3"/>
  <c r="AE35" i="3"/>
  <c r="AC35" i="3"/>
  <c r="AI35" i="3" s="1"/>
  <c r="Z35" i="3"/>
  <c r="W35" i="3"/>
  <c r="U35" i="3"/>
  <c r="R35" i="3"/>
  <c r="Q35" i="3"/>
  <c r="O35" i="3"/>
  <c r="M35" i="3"/>
  <c r="S35" i="3" s="1"/>
  <c r="K35" i="3"/>
  <c r="J35" i="3"/>
  <c r="I35" i="3"/>
  <c r="G35" i="3"/>
  <c r="AH34" i="3"/>
  <c r="AG34" i="3"/>
  <c r="AE34" i="3"/>
  <c r="AC34" i="3"/>
  <c r="AI34" i="3" s="1"/>
  <c r="Z34" i="3"/>
  <c r="Y34" i="3"/>
  <c r="W34" i="3"/>
  <c r="U34" i="3"/>
  <c r="AA34" i="3" s="1"/>
  <c r="R34" i="3"/>
  <c r="Q34" i="3"/>
  <c r="O34" i="3"/>
  <c r="M34" i="3"/>
  <c r="S34" i="3" s="1"/>
  <c r="J34" i="3"/>
  <c r="I34" i="3"/>
  <c r="G34" i="3"/>
  <c r="E34" i="3"/>
  <c r="K34" i="3" s="1"/>
  <c r="AH33" i="3"/>
  <c r="AG33" i="3"/>
  <c r="AE33" i="3"/>
  <c r="AC33" i="3"/>
  <c r="AI33" i="3" s="1"/>
  <c r="Z33" i="3"/>
  <c r="Y33" i="3"/>
  <c r="W33" i="3"/>
  <c r="U33" i="3"/>
  <c r="AA33" i="3" s="1"/>
  <c r="R33" i="3"/>
  <c r="Q33" i="3"/>
  <c r="O33" i="3"/>
  <c r="M33" i="3"/>
  <c r="S33" i="3" s="1"/>
  <c r="J33" i="3"/>
  <c r="AJ33" i="3" s="1"/>
  <c r="I33" i="3"/>
  <c r="G33" i="3"/>
  <c r="E33" i="3"/>
  <c r="K33" i="3" s="1"/>
  <c r="AH29" i="3"/>
  <c r="AG29" i="3"/>
  <c r="AE29" i="3"/>
  <c r="AC29" i="3"/>
  <c r="AI29" i="3" s="1"/>
  <c r="Z29" i="3"/>
  <c r="Y29" i="3"/>
  <c r="W29" i="3"/>
  <c r="U29" i="3"/>
  <c r="AA29" i="3" s="1"/>
  <c r="R29" i="3"/>
  <c r="Q29" i="3"/>
  <c r="O29" i="3"/>
  <c r="M29" i="3"/>
  <c r="S29" i="3" s="1"/>
  <c r="J29" i="3"/>
  <c r="AJ29" i="3" s="1"/>
  <c r="I29" i="3"/>
  <c r="G29" i="3"/>
  <c r="E29" i="3"/>
  <c r="K29" i="3" s="1"/>
  <c r="AH28" i="3"/>
  <c r="AE28" i="3"/>
  <c r="Z28" i="3"/>
  <c r="AC28" i="3"/>
  <c r="Y28" i="3"/>
  <c r="W28" i="3"/>
  <c r="AA35" i="3" l="1"/>
  <c r="S40" i="3"/>
  <c r="AA40" i="3"/>
  <c r="AI40" i="3"/>
  <c r="K41" i="3"/>
  <c r="S41" i="3"/>
  <c r="AA41" i="3"/>
  <c r="AI41" i="3"/>
  <c r="K42" i="3"/>
  <c r="S42" i="3"/>
  <c r="AA42" i="3"/>
  <c r="AI42" i="3"/>
  <c r="AJ35" i="3"/>
  <c r="AJ36" i="3"/>
  <c r="AJ34" i="3"/>
  <c r="AJ41" i="3"/>
  <c r="AE41" i="4"/>
  <c r="AG34" i="4"/>
  <c r="AE29" i="4"/>
  <c r="AE23" i="4"/>
  <c r="AE10" i="4"/>
  <c r="AF58" i="3"/>
  <c r="AF52" i="3"/>
  <c r="AF31" i="3"/>
  <c r="AH10" i="3"/>
  <c r="AH5" i="3"/>
  <c r="AJ5" i="3" s="1"/>
  <c r="AH6" i="3"/>
  <c r="AF33" i="2"/>
  <c r="AG55" i="2" l="1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0" i="2"/>
  <c r="AG39" i="2"/>
  <c r="AG38" i="2"/>
  <c r="AG37" i="2"/>
  <c r="AG36" i="2"/>
  <c r="AG35" i="2"/>
  <c r="AG32" i="2"/>
  <c r="AG31" i="2"/>
  <c r="AG30" i="2"/>
  <c r="AG28" i="2"/>
  <c r="AG27" i="2"/>
  <c r="AG26" i="2"/>
  <c r="AG25" i="2"/>
  <c r="AG24" i="2"/>
  <c r="AG23" i="2"/>
  <c r="AG6" i="2" l="1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F81" i="4" l="1"/>
  <c r="AE87" i="4"/>
  <c r="AE84" i="4"/>
  <c r="AE79" i="4"/>
  <c r="AE51" i="4"/>
  <c r="AE63" i="4" s="1"/>
  <c r="AE62" i="4"/>
  <c r="AE93" i="4"/>
  <c r="AE6" i="5"/>
  <c r="AE14" i="5"/>
  <c r="AE40" i="5"/>
  <c r="AE45" i="5"/>
  <c r="AE50" i="5"/>
  <c r="AE54" i="5"/>
  <c r="AE65" i="5"/>
  <c r="AE102" i="5"/>
  <c r="AE94" i="5"/>
  <c r="AE92" i="5"/>
  <c r="AE90" i="5"/>
  <c r="AE86" i="5"/>
  <c r="AE83" i="5"/>
  <c r="AE81" i="5"/>
  <c r="AE78" i="5"/>
  <c r="AE74" i="5"/>
  <c r="AC74" i="5"/>
  <c r="AE71" i="5"/>
  <c r="AE69" i="5"/>
  <c r="AE110" i="5"/>
  <c r="AG113" i="5"/>
  <c r="AE57" i="4"/>
  <c r="AE53" i="4"/>
  <c r="AG72" i="4"/>
  <c r="AE73" i="4"/>
  <c r="AE66" i="4"/>
  <c r="AE71" i="4"/>
  <c r="W48" i="2" l="1"/>
  <c r="Z48" i="2"/>
  <c r="J44" i="2"/>
  <c r="I44" i="2"/>
  <c r="AE57" i="3" l="1"/>
  <c r="AD58" i="3"/>
  <c r="AD19" i="3" l="1"/>
  <c r="AG19" i="3" s="1"/>
  <c r="AE5" i="3"/>
  <c r="AC57" i="3" l="1"/>
  <c r="Z18" i="2" l="1"/>
  <c r="AE51" i="2" l="1"/>
  <c r="AC51" i="2"/>
  <c r="AE54" i="3"/>
  <c r="AC54" i="3"/>
  <c r="Y54" i="3"/>
  <c r="AI51" i="2" l="1"/>
  <c r="AC110" i="5"/>
  <c r="AC41" i="4"/>
  <c r="AC29" i="4"/>
  <c r="AC23" i="4"/>
  <c r="AC10" i="4"/>
  <c r="AD52" i="3"/>
  <c r="AD31" i="3"/>
  <c r="AE48" i="2"/>
  <c r="AC48" i="2"/>
  <c r="AI48" i="2" l="1"/>
  <c r="AD33" i="2"/>
  <c r="AG33" i="2" s="1"/>
  <c r="AD21" i="2"/>
  <c r="AE55" i="2"/>
  <c r="AE54" i="2"/>
  <c r="AE53" i="2"/>
  <c r="AE52" i="2"/>
  <c r="AE50" i="2"/>
  <c r="AE49" i="2"/>
  <c r="AE47" i="2"/>
  <c r="AE46" i="2"/>
  <c r="AE45" i="2"/>
  <c r="AE44" i="2"/>
  <c r="AE43" i="2"/>
  <c r="AE42" i="2"/>
  <c r="AE40" i="2"/>
  <c r="AE39" i="2"/>
  <c r="AE38" i="2"/>
  <c r="AE37" i="2"/>
  <c r="AE36" i="2"/>
  <c r="AE35" i="2"/>
  <c r="AE32" i="2"/>
  <c r="AE31" i="2"/>
  <c r="AE30" i="2"/>
  <c r="AE28" i="2"/>
  <c r="AE27" i="2"/>
  <c r="AE26" i="2"/>
  <c r="AE25" i="2"/>
  <c r="AE24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G12" i="5" l="1"/>
  <c r="AF105" i="5"/>
  <c r="AF104" i="5"/>
  <c r="AF110" i="5"/>
  <c r="AF109" i="5"/>
  <c r="AF108" i="5"/>
  <c r="AF114" i="5"/>
  <c r="AF113" i="5"/>
  <c r="AF119" i="5"/>
  <c r="AF118" i="5"/>
  <c r="AF117" i="5"/>
  <c r="AF101" i="5"/>
  <c r="AF100" i="5"/>
  <c r="AF99" i="5"/>
  <c r="AF93" i="5"/>
  <c r="AF91" i="5"/>
  <c r="AF88" i="5"/>
  <c r="AF87" i="5"/>
  <c r="AF85" i="5"/>
  <c r="AF84" i="5"/>
  <c r="AF82" i="5"/>
  <c r="AF80" i="5"/>
  <c r="AF79" i="5"/>
  <c r="AF77" i="5"/>
  <c r="AF76" i="5"/>
  <c r="AF75" i="5"/>
  <c r="AF74" i="5"/>
  <c r="AF73" i="5"/>
  <c r="AF72" i="5"/>
  <c r="AF70" i="5"/>
  <c r="AF68" i="5"/>
  <c r="AF67" i="5"/>
  <c r="AF64" i="5"/>
  <c r="AF63" i="5"/>
  <c r="AF62" i="5"/>
  <c r="AF61" i="5"/>
  <c r="AF60" i="5"/>
  <c r="AF59" i="5"/>
  <c r="AF58" i="5"/>
  <c r="AF57" i="5"/>
  <c r="AF53" i="5"/>
  <c r="AF52" i="5"/>
  <c r="AF49" i="5"/>
  <c r="AF48" i="5"/>
  <c r="AF43" i="5"/>
  <c r="AF42" i="5"/>
  <c r="AF39" i="5"/>
  <c r="AF38" i="5"/>
  <c r="AF37" i="5"/>
  <c r="AF25" i="5"/>
  <c r="AF21" i="5"/>
  <c r="AF18" i="5"/>
  <c r="AF13" i="5"/>
  <c r="AF12" i="5"/>
  <c r="AF10" i="5"/>
  <c r="AF9" i="5"/>
  <c r="AF5" i="5"/>
  <c r="AF92" i="4"/>
  <c r="AF91" i="4"/>
  <c r="AF90" i="4"/>
  <c r="AF86" i="4"/>
  <c r="AF83" i="4"/>
  <c r="AF82" i="4"/>
  <c r="AF80" i="4"/>
  <c r="AF78" i="4"/>
  <c r="AF77" i="4"/>
  <c r="AF76" i="4"/>
  <c r="AF72" i="4"/>
  <c r="AF70" i="4"/>
  <c r="AF69" i="4"/>
  <c r="AF61" i="4"/>
  <c r="AF60" i="4"/>
  <c r="AF59" i="4"/>
  <c r="AF56" i="4"/>
  <c r="AF55" i="4"/>
  <c r="AF52" i="4"/>
  <c r="AF50" i="4"/>
  <c r="AF48" i="4"/>
  <c r="AH48" i="4" s="1"/>
  <c r="AF46" i="4"/>
  <c r="AF45" i="4"/>
  <c r="AF44" i="4"/>
  <c r="AF43" i="4"/>
  <c r="AF41" i="4"/>
  <c r="AF40" i="4"/>
  <c r="AF39" i="4"/>
  <c r="AF38" i="4"/>
  <c r="AF37" i="4"/>
  <c r="AF35" i="4"/>
  <c r="AF34" i="4"/>
  <c r="AF32" i="4"/>
  <c r="AF31" i="4"/>
  <c r="AF29" i="4"/>
  <c r="AF28" i="4"/>
  <c r="AF27" i="4"/>
  <c r="AF26" i="4"/>
  <c r="AF25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G58" i="3"/>
  <c r="AG57" i="3"/>
  <c r="AI57" i="3" s="1"/>
  <c r="AG56" i="3"/>
  <c r="AG55" i="3"/>
  <c r="AG54" i="3"/>
  <c r="AI54" i="3" s="1"/>
  <c r="AE56" i="3"/>
  <c r="AE55" i="3"/>
  <c r="AG52" i="3"/>
  <c r="AG51" i="3"/>
  <c r="AG50" i="3"/>
  <c r="AG49" i="3"/>
  <c r="AG48" i="3"/>
  <c r="AG47" i="3"/>
  <c r="AG46" i="3"/>
  <c r="AG45" i="3"/>
  <c r="AE51" i="3"/>
  <c r="AE50" i="3"/>
  <c r="AE49" i="3"/>
  <c r="AE48" i="3"/>
  <c r="AE47" i="3"/>
  <c r="AE46" i="3"/>
  <c r="AE45" i="3"/>
  <c r="AG18" i="3"/>
  <c r="AG14" i="3"/>
  <c r="AG13" i="3"/>
  <c r="AG12" i="3"/>
  <c r="AG10" i="3"/>
  <c r="AG8" i="3"/>
  <c r="AG7" i="3"/>
  <c r="AG6" i="3"/>
  <c r="AG5" i="3"/>
  <c r="AG4" i="3"/>
  <c r="AG31" i="3"/>
  <c r="AG30" i="3"/>
  <c r="AG28" i="3"/>
  <c r="AI28" i="3" s="1"/>
  <c r="AG26" i="3"/>
  <c r="AG25" i="3"/>
  <c r="AG23" i="3"/>
  <c r="AG21" i="3"/>
  <c r="AE30" i="3"/>
  <c r="AE26" i="3"/>
  <c r="AE25" i="3"/>
  <c r="AE23" i="3"/>
  <c r="AE21" i="3"/>
  <c r="AE6" i="3"/>
  <c r="AE7" i="3"/>
  <c r="AE8" i="3"/>
  <c r="AE9" i="3"/>
  <c r="AE10" i="3"/>
  <c r="AE12" i="3"/>
  <c r="AE13" i="3"/>
  <c r="AE14" i="3"/>
  <c r="AE18" i="3"/>
  <c r="AD46" i="4"/>
  <c r="AD45" i="4"/>
  <c r="AD44" i="4"/>
  <c r="AD43" i="4"/>
  <c r="AD40" i="4"/>
  <c r="AD39" i="4"/>
  <c r="AD38" i="4"/>
  <c r="AD37" i="4"/>
  <c r="AD35" i="4"/>
  <c r="AD34" i="4"/>
  <c r="AD32" i="4"/>
  <c r="AD31" i="4"/>
  <c r="AD28" i="4"/>
  <c r="AD27" i="4"/>
  <c r="AD26" i="4"/>
  <c r="AD25" i="4"/>
  <c r="AD22" i="4"/>
  <c r="AD21" i="4"/>
  <c r="AD20" i="4"/>
  <c r="AD19" i="4"/>
  <c r="AD18" i="4"/>
  <c r="AD17" i="4"/>
  <c r="AD16" i="4"/>
  <c r="AD15" i="4"/>
  <c r="AD14" i="4"/>
  <c r="AD13" i="4"/>
  <c r="AD12" i="4"/>
  <c r="AD5" i="4"/>
  <c r="AD6" i="4"/>
  <c r="AD7" i="4"/>
  <c r="AD8" i="4"/>
  <c r="AD9" i="4"/>
  <c r="AF5" i="4"/>
  <c r="AF6" i="4"/>
  <c r="AF7" i="4"/>
  <c r="AF8" i="4"/>
  <c r="AF9" i="4"/>
  <c r="AF10" i="4"/>
  <c r="AF4" i="4"/>
  <c r="AG119" i="5"/>
  <c r="AG118" i="5"/>
  <c r="AG117" i="5"/>
  <c r="AG114" i="5"/>
  <c r="AG109" i="5"/>
  <c r="AG108" i="5"/>
  <c r="AG105" i="5"/>
  <c r="AG104" i="5"/>
  <c r="AG101" i="5"/>
  <c r="AG100" i="5"/>
  <c r="AG99" i="5"/>
  <c r="AG93" i="5"/>
  <c r="AG91" i="5"/>
  <c r="AG88" i="5"/>
  <c r="AG87" i="5"/>
  <c r="AG85" i="5"/>
  <c r="AG84" i="5"/>
  <c r="AG82" i="5"/>
  <c r="AG80" i="5"/>
  <c r="AG79" i="5"/>
  <c r="AG77" i="5"/>
  <c r="AG76" i="5"/>
  <c r="AG75" i="5"/>
  <c r="AG73" i="5"/>
  <c r="AG72" i="5"/>
  <c r="AG70" i="5"/>
  <c r="AG68" i="5"/>
  <c r="AG67" i="5"/>
  <c r="AG64" i="5"/>
  <c r="AG63" i="5"/>
  <c r="AG62" i="5"/>
  <c r="AG61" i="5"/>
  <c r="AG60" i="5"/>
  <c r="AG59" i="5"/>
  <c r="AG58" i="5"/>
  <c r="AG57" i="5"/>
  <c r="AG53" i="5"/>
  <c r="AG52" i="5"/>
  <c r="AG49" i="5"/>
  <c r="AG48" i="5"/>
  <c r="AG43" i="5"/>
  <c r="AG42" i="5"/>
  <c r="AG39" i="5"/>
  <c r="AG38" i="5"/>
  <c r="AG37" i="5"/>
  <c r="AG25" i="5"/>
  <c r="AG21" i="5"/>
  <c r="AG18" i="5"/>
  <c r="AG17" i="5"/>
  <c r="AG13" i="5"/>
  <c r="AG10" i="5"/>
  <c r="AG9" i="5"/>
  <c r="AG5" i="5"/>
  <c r="AG92" i="4"/>
  <c r="AG91" i="4"/>
  <c r="AG90" i="4"/>
  <c r="AG86" i="4"/>
  <c r="AG83" i="4"/>
  <c r="AG82" i="4"/>
  <c r="AG81" i="4"/>
  <c r="AG80" i="4"/>
  <c r="AG78" i="4"/>
  <c r="AG77" i="4"/>
  <c r="AG76" i="4"/>
  <c r="AG70" i="4"/>
  <c r="AG69" i="4"/>
  <c r="AG61" i="4"/>
  <c r="AG60" i="4"/>
  <c r="AG59" i="4"/>
  <c r="AG56" i="4"/>
  <c r="AG55" i="4"/>
  <c r="AG52" i="4"/>
  <c r="AG50" i="4"/>
  <c r="AG46" i="4"/>
  <c r="AG45" i="4"/>
  <c r="AG44" i="4"/>
  <c r="AG43" i="4"/>
  <c r="AG40" i="4"/>
  <c r="AG39" i="4"/>
  <c r="AG38" i="4"/>
  <c r="AG37" i="4"/>
  <c r="AG35" i="4"/>
  <c r="AG32" i="4"/>
  <c r="AG31" i="4"/>
  <c r="AG28" i="4"/>
  <c r="AG27" i="4"/>
  <c r="AG26" i="4"/>
  <c r="AG22" i="4"/>
  <c r="AG21" i="4"/>
  <c r="AG20" i="4"/>
  <c r="AG19" i="4"/>
  <c r="AG18" i="4"/>
  <c r="AG17" i="4"/>
  <c r="AG16" i="4"/>
  <c r="AG15" i="4"/>
  <c r="AG14" i="4"/>
  <c r="AG13" i="4"/>
  <c r="AG12" i="4"/>
  <c r="AG5" i="4"/>
  <c r="AG6" i="4"/>
  <c r="AG7" i="4"/>
  <c r="AG8" i="4"/>
  <c r="AG9" i="4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0" i="2"/>
  <c r="AH39" i="2"/>
  <c r="AH38" i="2"/>
  <c r="AH37" i="2"/>
  <c r="AH36" i="2"/>
  <c r="AH35" i="2"/>
  <c r="AH32" i="2"/>
  <c r="AH31" i="2"/>
  <c r="AH30" i="2"/>
  <c r="AH29" i="2"/>
  <c r="AH28" i="2"/>
  <c r="AH27" i="2"/>
  <c r="AH26" i="2"/>
  <c r="AH25" i="2"/>
  <c r="AH24" i="2"/>
  <c r="AH23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57" i="3"/>
  <c r="AH56" i="3"/>
  <c r="AH55" i="3"/>
  <c r="AH54" i="3"/>
  <c r="AH51" i="3"/>
  <c r="AH50" i="3"/>
  <c r="AH49" i="3"/>
  <c r="AH48" i="3"/>
  <c r="AH47" i="3"/>
  <c r="AH46" i="3"/>
  <c r="AH45" i="3"/>
  <c r="AH30" i="3"/>
  <c r="AH26" i="3"/>
  <c r="AH25" i="3"/>
  <c r="AH23" i="3"/>
  <c r="AH21" i="3"/>
  <c r="AH13" i="3"/>
  <c r="AH18" i="3"/>
  <c r="AH7" i="3"/>
  <c r="AH8" i="3"/>
  <c r="AC102" i="5"/>
  <c r="AF102" i="5" s="1"/>
  <c r="AC94" i="5"/>
  <c r="AF94" i="5" s="1"/>
  <c r="AC92" i="5"/>
  <c r="AF92" i="5" s="1"/>
  <c r="AC90" i="5"/>
  <c r="AF90" i="5" s="1"/>
  <c r="AC86" i="5"/>
  <c r="AF86" i="5" s="1"/>
  <c r="AC83" i="5"/>
  <c r="AC81" i="5"/>
  <c r="AF81" i="5" s="1"/>
  <c r="AC78" i="5"/>
  <c r="AF78" i="5" s="1"/>
  <c r="AC71" i="5"/>
  <c r="AC69" i="5"/>
  <c r="AF69" i="5" s="1"/>
  <c r="AC65" i="5"/>
  <c r="AC54" i="5"/>
  <c r="AC50" i="5"/>
  <c r="AF50" i="5" s="1"/>
  <c r="AC45" i="5"/>
  <c r="AC40" i="5"/>
  <c r="AF40" i="5" s="1"/>
  <c r="AC27" i="5"/>
  <c r="AC23" i="5"/>
  <c r="AF23" i="5" s="1"/>
  <c r="AC19" i="5"/>
  <c r="AF19" i="5" s="1"/>
  <c r="AC14" i="5"/>
  <c r="AF14" i="5" s="1"/>
  <c r="AC6" i="5"/>
  <c r="AD119" i="5"/>
  <c r="AD118" i="5"/>
  <c r="AD117" i="5"/>
  <c r="AD114" i="5"/>
  <c r="AD113" i="5"/>
  <c r="AD109" i="5"/>
  <c r="AD108" i="5"/>
  <c r="AD105" i="5"/>
  <c r="AD104" i="5"/>
  <c r="AD101" i="5"/>
  <c r="AD100" i="5"/>
  <c r="AD99" i="5"/>
  <c r="AD93" i="5"/>
  <c r="AD91" i="5"/>
  <c r="AD88" i="5"/>
  <c r="AD87" i="5"/>
  <c r="AD85" i="5"/>
  <c r="AD84" i="5"/>
  <c r="AD82" i="5"/>
  <c r="AD80" i="5"/>
  <c r="AD79" i="5"/>
  <c r="AD77" i="5"/>
  <c r="AD76" i="5"/>
  <c r="AD75" i="5"/>
  <c r="AD73" i="5"/>
  <c r="AD72" i="5"/>
  <c r="AD70" i="5"/>
  <c r="AD68" i="5"/>
  <c r="AD67" i="5"/>
  <c r="AD64" i="5"/>
  <c r="AD63" i="5"/>
  <c r="AD62" i="5"/>
  <c r="AD61" i="5"/>
  <c r="AD60" i="5"/>
  <c r="AD59" i="5"/>
  <c r="AD58" i="5"/>
  <c r="AD57" i="5"/>
  <c r="AD53" i="5"/>
  <c r="AD52" i="5"/>
  <c r="AD49" i="5"/>
  <c r="AD48" i="5"/>
  <c r="AD43" i="5"/>
  <c r="AD42" i="5"/>
  <c r="AD39" i="5"/>
  <c r="AD38" i="5"/>
  <c r="AD37" i="5"/>
  <c r="AD26" i="5"/>
  <c r="AD25" i="5"/>
  <c r="AD22" i="5"/>
  <c r="AD21" i="5"/>
  <c r="AD18" i="5"/>
  <c r="AD17" i="5"/>
  <c r="AD16" i="5"/>
  <c r="AD13" i="5"/>
  <c r="AD12" i="5"/>
  <c r="AD10" i="5"/>
  <c r="AD9" i="5"/>
  <c r="AD5" i="5"/>
  <c r="AD86" i="4"/>
  <c r="AD92" i="4"/>
  <c r="AD91" i="4"/>
  <c r="AD90" i="4"/>
  <c r="AD83" i="4"/>
  <c r="AD82" i="4"/>
  <c r="AD81" i="4"/>
  <c r="AD80" i="4"/>
  <c r="AD78" i="4"/>
  <c r="AD77" i="4"/>
  <c r="AD76" i="4"/>
  <c r="AD72" i="4"/>
  <c r="AD70" i="4"/>
  <c r="AD69" i="4"/>
  <c r="AD65" i="4"/>
  <c r="AD52" i="4"/>
  <c r="AD50" i="4"/>
  <c r="AC53" i="4"/>
  <c r="AF53" i="4" s="1"/>
  <c r="AC51" i="4"/>
  <c r="AC62" i="4"/>
  <c r="AF62" i="4" s="1"/>
  <c r="AD61" i="4"/>
  <c r="AD60" i="4"/>
  <c r="AD59" i="4"/>
  <c r="AD56" i="4"/>
  <c r="AD55" i="4"/>
  <c r="AC87" i="4"/>
  <c r="AF87" i="4" s="1"/>
  <c r="AC93" i="4"/>
  <c r="AC84" i="4"/>
  <c r="AF84" i="4" s="1"/>
  <c r="AC79" i="4"/>
  <c r="AC73" i="4"/>
  <c r="AF73" i="4" s="1"/>
  <c r="AC71" i="4"/>
  <c r="AF71" i="4" s="1"/>
  <c r="AC66" i="4"/>
  <c r="AC57" i="4"/>
  <c r="AF57" i="4" s="1"/>
  <c r="AF27" i="5" l="1"/>
  <c r="AF54" i="5"/>
  <c r="AF65" i="5"/>
  <c r="AF6" i="5"/>
  <c r="AF45" i="5"/>
  <c r="AF71" i="5"/>
  <c r="AF83" i="5"/>
  <c r="AH109" i="5"/>
  <c r="AC63" i="4"/>
  <c r="AF63" i="4" s="1"/>
  <c r="AF51" i="4"/>
  <c r="AF93" i="4"/>
  <c r="AF79" i="4"/>
  <c r="AD71" i="4"/>
  <c r="AH91" i="4"/>
  <c r="AF66" i="4"/>
  <c r="AH77" i="4"/>
  <c r="AB119" i="5"/>
  <c r="AH119" i="5" s="1"/>
  <c r="AB118" i="5"/>
  <c r="AH118" i="5" s="1"/>
  <c r="AB117" i="5"/>
  <c r="AH117" i="5" s="1"/>
  <c r="AB114" i="5"/>
  <c r="AH114" i="5" s="1"/>
  <c r="AB113" i="5"/>
  <c r="AH113" i="5" s="1"/>
  <c r="AB109" i="5"/>
  <c r="AB108" i="5"/>
  <c r="AH108" i="5" s="1"/>
  <c r="AB105" i="5"/>
  <c r="AH105" i="5" s="1"/>
  <c r="AB104" i="5"/>
  <c r="AH104" i="5" s="1"/>
  <c r="AB101" i="5"/>
  <c r="AH101" i="5" s="1"/>
  <c r="AB100" i="5"/>
  <c r="AH100" i="5" s="1"/>
  <c r="AB99" i="5"/>
  <c r="AH99" i="5" s="1"/>
  <c r="AB93" i="5"/>
  <c r="AH93" i="5" s="1"/>
  <c r="AB91" i="5"/>
  <c r="AH91" i="5" s="1"/>
  <c r="AB88" i="5"/>
  <c r="AH88" i="5" s="1"/>
  <c r="AB87" i="5"/>
  <c r="AH87" i="5" s="1"/>
  <c r="AB85" i="5"/>
  <c r="AH85" i="5" s="1"/>
  <c r="AB84" i="5"/>
  <c r="AH84" i="5" s="1"/>
  <c r="AB82" i="5"/>
  <c r="AH82" i="5" s="1"/>
  <c r="AB80" i="5"/>
  <c r="AH80" i="5" s="1"/>
  <c r="AB79" i="5"/>
  <c r="AH79" i="5" s="1"/>
  <c r="AB77" i="5"/>
  <c r="AH77" i="5" s="1"/>
  <c r="AB76" i="5"/>
  <c r="AH76" i="5" s="1"/>
  <c r="AB75" i="5"/>
  <c r="AH75" i="5" s="1"/>
  <c r="AB73" i="5"/>
  <c r="AH73" i="5" s="1"/>
  <c r="AB72" i="5"/>
  <c r="AH72" i="5" s="1"/>
  <c r="AB70" i="5"/>
  <c r="AH70" i="5" s="1"/>
  <c r="AB68" i="5"/>
  <c r="AH68" i="5" s="1"/>
  <c r="AB67" i="5"/>
  <c r="AH67" i="5" s="1"/>
  <c r="AB64" i="5"/>
  <c r="AH64" i="5" s="1"/>
  <c r="AB63" i="5"/>
  <c r="AH63" i="5" s="1"/>
  <c r="AB62" i="5"/>
  <c r="AH62" i="5" s="1"/>
  <c r="AB61" i="5"/>
  <c r="AH61" i="5" s="1"/>
  <c r="AB60" i="5"/>
  <c r="AH60" i="5" s="1"/>
  <c r="AB59" i="5"/>
  <c r="AH59" i="5" s="1"/>
  <c r="AB58" i="5"/>
  <c r="AH58" i="5" s="1"/>
  <c r="AB57" i="5"/>
  <c r="AH57" i="5" s="1"/>
  <c r="AB53" i="5"/>
  <c r="AH53" i="5" s="1"/>
  <c r="AB52" i="5"/>
  <c r="AH52" i="5" s="1"/>
  <c r="AB49" i="5"/>
  <c r="AH49" i="5" s="1"/>
  <c r="AB48" i="5"/>
  <c r="AH48" i="5" s="1"/>
  <c r="AB43" i="5"/>
  <c r="AH43" i="5" s="1"/>
  <c r="AB42" i="5"/>
  <c r="AH42" i="5" s="1"/>
  <c r="AB39" i="5"/>
  <c r="AH39" i="5" s="1"/>
  <c r="AB38" i="5"/>
  <c r="AH38" i="5" s="1"/>
  <c r="AB37" i="5"/>
  <c r="AH37" i="5" s="1"/>
  <c r="AB26" i="5"/>
  <c r="AH26" i="5" s="1"/>
  <c r="AB25" i="5"/>
  <c r="AH25" i="5" s="1"/>
  <c r="AB22" i="5"/>
  <c r="AH22" i="5" s="1"/>
  <c r="AB21" i="5"/>
  <c r="AH21" i="5" s="1"/>
  <c r="AB18" i="5"/>
  <c r="AH18" i="5" s="1"/>
  <c r="AB17" i="5"/>
  <c r="AH17" i="5" s="1"/>
  <c r="AB16" i="5"/>
  <c r="AH16" i="5" s="1"/>
  <c r="AB13" i="5"/>
  <c r="AH13" i="5" s="1"/>
  <c r="AB12" i="5"/>
  <c r="AH12" i="5" s="1"/>
  <c r="AB10" i="5"/>
  <c r="AH10" i="5" s="1"/>
  <c r="AB9" i="5"/>
  <c r="AH9" i="5" s="1"/>
  <c r="AB5" i="5"/>
  <c r="AH5" i="5" s="1"/>
  <c r="AA110" i="5"/>
  <c r="AA102" i="5"/>
  <c r="AA94" i="5"/>
  <c r="AA92" i="5"/>
  <c r="AA90" i="5"/>
  <c r="AA86" i="5"/>
  <c r="AA83" i="5"/>
  <c r="AG83" i="5" s="1"/>
  <c r="AA81" i="5"/>
  <c r="AA78" i="5"/>
  <c r="AA74" i="5"/>
  <c r="AA71" i="5"/>
  <c r="AG71" i="5" s="1"/>
  <c r="AA69" i="5"/>
  <c r="AA65" i="5"/>
  <c r="AG65" i="5" s="1"/>
  <c r="AA54" i="5"/>
  <c r="AG54" i="5" s="1"/>
  <c r="AA50" i="5"/>
  <c r="AA45" i="5"/>
  <c r="AG45" i="5" s="1"/>
  <c r="AA40" i="5"/>
  <c r="AG40" i="5" s="1"/>
  <c r="AA27" i="5"/>
  <c r="AG27" i="5" s="1"/>
  <c r="AA23" i="5"/>
  <c r="AA19" i="5"/>
  <c r="AA14" i="5"/>
  <c r="AA6" i="5"/>
  <c r="AG6" i="5" s="1"/>
  <c r="AA93" i="4"/>
  <c r="AG93" i="4" s="1"/>
  <c r="AA87" i="4"/>
  <c r="AA84" i="4"/>
  <c r="AG84" i="4" s="1"/>
  <c r="AA79" i="4"/>
  <c r="AG79" i="4" s="1"/>
  <c r="AA73" i="4"/>
  <c r="AG73" i="4" s="1"/>
  <c r="AA71" i="4"/>
  <c r="AG71" i="4" s="1"/>
  <c r="AA66" i="4"/>
  <c r="AB92" i="4"/>
  <c r="AH92" i="4" s="1"/>
  <c r="AB91" i="4"/>
  <c r="AB90" i="4"/>
  <c r="AH90" i="4" s="1"/>
  <c r="AB86" i="4"/>
  <c r="AH86" i="4" s="1"/>
  <c r="AB83" i="4"/>
  <c r="AH83" i="4" s="1"/>
  <c r="AB82" i="4"/>
  <c r="AH82" i="4" s="1"/>
  <c r="AB81" i="4"/>
  <c r="AH81" i="4" s="1"/>
  <c r="AB80" i="4"/>
  <c r="AH80" i="4" s="1"/>
  <c r="AB78" i="4"/>
  <c r="AH78" i="4" s="1"/>
  <c r="AB77" i="4"/>
  <c r="AB76" i="4"/>
  <c r="AH76" i="4" s="1"/>
  <c r="AB72" i="4"/>
  <c r="AH72" i="4" s="1"/>
  <c r="AB70" i="4"/>
  <c r="AH70" i="4" s="1"/>
  <c r="AB69" i="4"/>
  <c r="AH69" i="4" s="1"/>
  <c r="AB65" i="4"/>
  <c r="AH65" i="4" s="1"/>
  <c r="AB61" i="4"/>
  <c r="AH61" i="4" s="1"/>
  <c r="AB60" i="4"/>
  <c r="AH60" i="4" s="1"/>
  <c r="AB59" i="4"/>
  <c r="AH59" i="4" s="1"/>
  <c r="AA62" i="4"/>
  <c r="AG62" i="4" s="1"/>
  <c r="AA57" i="4"/>
  <c r="AD57" i="4" s="1"/>
  <c r="AA53" i="4"/>
  <c r="AA51" i="4"/>
  <c r="W51" i="4"/>
  <c r="W53" i="4"/>
  <c r="AA41" i="4"/>
  <c r="AA29" i="4"/>
  <c r="AA23" i="4"/>
  <c r="AA10" i="4"/>
  <c r="AB56" i="4"/>
  <c r="AH56" i="4" s="1"/>
  <c r="AB55" i="4"/>
  <c r="AH55" i="4" s="1"/>
  <c r="AB53" i="4"/>
  <c r="AB52" i="4"/>
  <c r="AH52" i="4" s="1"/>
  <c r="AB51" i="4"/>
  <c r="AB50" i="4"/>
  <c r="AH50" i="4" s="1"/>
  <c r="AB46" i="4"/>
  <c r="AH46" i="4" s="1"/>
  <c r="AB45" i="4"/>
  <c r="AH45" i="4" s="1"/>
  <c r="AB44" i="4"/>
  <c r="AH44" i="4" s="1"/>
  <c r="AB43" i="4"/>
  <c r="AH43" i="4" s="1"/>
  <c r="AB40" i="4"/>
  <c r="AH40" i="4" s="1"/>
  <c r="AB39" i="4"/>
  <c r="AH39" i="4" s="1"/>
  <c r="AB38" i="4"/>
  <c r="AH38" i="4" s="1"/>
  <c r="AB37" i="4"/>
  <c r="AH37" i="4" s="1"/>
  <c r="AB35" i="4"/>
  <c r="AH35" i="4" s="1"/>
  <c r="AB34" i="4"/>
  <c r="AH34" i="4" s="1"/>
  <c r="AB32" i="4"/>
  <c r="AH32" i="4" s="1"/>
  <c r="AB31" i="4"/>
  <c r="AH31" i="4" s="1"/>
  <c r="AB28" i="4"/>
  <c r="AH28" i="4" s="1"/>
  <c r="AB27" i="4"/>
  <c r="AH27" i="4" s="1"/>
  <c r="AB26" i="4"/>
  <c r="AH26" i="4" s="1"/>
  <c r="AB25" i="4"/>
  <c r="AH25" i="4" s="1"/>
  <c r="AB22" i="4"/>
  <c r="AH22" i="4" s="1"/>
  <c r="AB21" i="4"/>
  <c r="AH21" i="4" s="1"/>
  <c r="AB20" i="4"/>
  <c r="AH20" i="4" s="1"/>
  <c r="AB19" i="4"/>
  <c r="AH19" i="4" s="1"/>
  <c r="AB18" i="4"/>
  <c r="AH18" i="4" s="1"/>
  <c r="AB17" i="4"/>
  <c r="AH17" i="4" s="1"/>
  <c r="AB16" i="4"/>
  <c r="AH16" i="4" s="1"/>
  <c r="AB15" i="4"/>
  <c r="AH15" i="4" s="1"/>
  <c r="AB14" i="4"/>
  <c r="AH14" i="4" s="1"/>
  <c r="AB13" i="4"/>
  <c r="AH13" i="4" s="1"/>
  <c r="AB12" i="4"/>
  <c r="AH12" i="4" s="1"/>
  <c r="AB5" i="4"/>
  <c r="AH5" i="4" s="1"/>
  <c r="AB6" i="4"/>
  <c r="AH6" i="4" s="1"/>
  <c r="AB7" i="4"/>
  <c r="AH7" i="4" s="1"/>
  <c r="AB8" i="4"/>
  <c r="AH8" i="4" s="1"/>
  <c r="AB9" i="4"/>
  <c r="AH9" i="4" s="1"/>
  <c r="AB52" i="3"/>
  <c r="AB58" i="3"/>
  <c r="AE58" i="3" s="1"/>
  <c r="AC25" i="3"/>
  <c r="AI25" i="3" s="1"/>
  <c r="AB31" i="3"/>
  <c r="AC30" i="3"/>
  <c r="AI30" i="3" s="1"/>
  <c r="AC26" i="3"/>
  <c r="AI26" i="3" s="1"/>
  <c r="AC23" i="3"/>
  <c r="AI23" i="3" s="1"/>
  <c r="AC21" i="3"/>
  <c r="AI21" i="3" s="1"/>
  <c r="AB19" i="3"/>
  <c r="AC9" i="3"/>
  <c r="AC10" i="3"/>
  <c r="AI10" i="3" s="1"/>
  <c r="AC12" i="3"/>
  <c r="AI12" i="3" s="1"/>
  <c r="AC13" i="3"/>
  <c r="AI13" i="3" s="1"/>
  <c r="AC14" i="3"/>
  <c r="AI14" i="3" s="1"/>
  <c r="AC18" i="3"/>
  <c r="AI18" i="3" s="1"/>
  <c r="AH5" i="2"/>
  <c r="AB33" i="2"/>
  <c r="AB21" i="2"/>
  <c r="AE21" i="2" s="1"/>
  <c r="AE19" i="3" l="1"/>
  <c r="AD14" i="5"/>
  <c r="AG14" i="5"/>
  <c r="AG19" i="5"/>
  <c r="AD19" i="5"/>
  <c r="AG69" i="5"/>
  <c r="AD69" i="5"/>
  <c r="AG81" i="5"/>
  <c r="AD81" i="5"/>
  <c r="AG92" i="5"/>
  <c r="AD92" i="5"/>
  <c r="AG23" i="5"/>
  <c r="AD23" i="5"/>
  <c r="AG94" i="5"/>
  <c r="AD94" i="5"/>
  <c r="AD65" i="5"/>
  <c r="AD27" i="5"/>
  <c r="AD71" i="5"/>
  <c r="AG50" i="5"/>
  <c r="AD50" i="5"/>
  <c r="AD74" i="5"/>
  <c r="AG74" i="5"/>
  <c r="AG86" i="5"/>
  <c r="AD86" i="5"/>
  <c r="AD83" i="5"/>
  <c r="AD40" i="5"/>
  <c r="AD6" i="5"/>
  <c r="AD78" i="5"/>
  <c r="AG78" i="5"/>
  <c r="AG90" i="5"/>
  <c r="AD90" i="5"/>
  <c r="AG102" i="5"/>
  <c r="AD102" i="5"/>
  <c r="AD45" i="5"/>
  <c r="AD54" i="5"/>
  <c r="AD66" i="4"/>
  <c r="AD29" i="4"/>
  <c r="AG29" i="4"/>
  <c r="AG51" i="4"/>
  <c r="AD51" i="4"/>
  <c r="AA63" i="4"/>
  <c r="AD62" i="4"/>
  <c r="AD63" i="4"/>
  <c r="AG41" i="4"/>
  <c r="AD41" i="4"/>
  <c r="AG87" i="4"/>
  <c r="AD87" i="4"/>
  <c r="AG53" i="4"/>
  <c r="AD53" i="4"/>
  <c r="AH53" i="4" s="1"/>
  <c r="AE33" i="2"/>
  <c r="AH33" i="2"/>
  <c r="AG10" i="4"/>
  <c r="AD10" i="4"/>
  <c r="AG57" i="4"/>
  <c r="AD84" i="4"/>
  <c r="AD33" i="5"/>
  <c r="AD73" i="4"/>
  <c r="AD79" i="4"/>
  <c r="AG23" i="4"/>
  <c r="AD23" i="4"/>
  <c r="AH51" i="4"/>
  <c r="AD93" i="4"/>
  <c r="AG110" i="5"/>
  <c r="AD110" i="5"/>
  <c r="AE31" i="3"/>
  <c r="AH31" i="3"/>
  <c r="AE52" i="3"/>
  <c r="AH52" i="3"/>
  <c r="AH58" i="3"/>
  <c r="X21" i="2"/>
  <c r="AG63" i="4" l="1"/>
  <c r="AC56" i="3"/>
  <c r="AI56" i="3" s="1"/>
  <c r="AC55" i="3"/>
  <c r="AI55" i="3" s="1"/>
  <c r="AC46" i="3"/>
  <c r="AI46" i="3" s="1"/>
  <c r="AC51" i="3"/>
  <c r="AI51" i="3" s="1"/>
  <c r="AC50" i="3"/>
  <c r="AI50" i="3" s="1"/>
  <c r="AC49" i="3"/>
  <c r="AI49" i="3" s="1"/>
  <c r="AC48" i="3"/>
  <c r="AI48" i="3" s="1"/>
  <c r="AC47" i="3"/>
  <c r="AI47" i="3" s="1"/>
  <c r="AC45" i="3"/>
  <c r="AI45" i="3" s="1"/>
  <c r="AC8" i="3"/>
  <c r="AI8" i="3" s="1"/>
  <c r="AC7" i="3"/>
  <c r="AI7" i="3" s="1"/>
  <c r="AC6" i="3"/>
  <c r="AI6" i="3" s="1"/>
  <c r="AC5" i="3"/>
  <c r="AI5" i="3" s="1"/>
  <c r="AC4" i="3"/>
  <c r="AC36" i="2"/>
  <c r="AI36" i="2" s="1"/>
  <c r="AC35" i="2"/>
  <c r="AI35" i="2" s="1"/>
  <c r="AC55" i="2"/>
  <c r="AI55" i="2" s="1"/>
  <c r="AC54" i="2"/>
  <c r="AI54" i="2" s="1"/>
  <c r="AC53" i="2"/>
  <c r="AI53" i="2" s="1"/>
  <c r="AC52" i="2"/>
  <c r="AI52" i="2" s="1"/>
  <c r="AC50" i="2"/>
  <c r="AI50" i="2" s="1"/>
  <c r="AC49" i="2"/>
  <c r="AI49" i="2" s="1"/>
  <c r="AC47" i="2"/>
  <c r="AI47" i="2" s="1"/>
  <c r="AC46" i="2"/>
  <c r="AI46" i="2" s="1"/>
  <c r="AC45" i="2"/>
  <c r="AI45" i="2" s="1"/>
  <c r="AC44" i="2"/>
  <c r="AI44" i="2" s="1"/>
  <c r="AC43" i="2"/>
  <c r="AI43" i="2" s="1"/>
  <c r="AC42" i="2"/>
  <c r="AI42" i="2" s="1"/>
  <c r="AC40" i="2"/>
  <c r="AI40" i="2" s="1"/>
  <c r="AC39" i="2"/>
  <c r="AI39" i="2" s="1"/>
  <c r="AC38" i="2"/>
  <c r="AI38" i="2" s="1"/>
  <c r="AC37" i="2"/>
  <c r="AI37" i="2" s="1"/>
  <c r="AC31" i="2"/>
  <c r="AI31" i="2" s="1"/>
  <c r="AC27" i="2"/>
  <c r="AI27" i="2" s="1"/>
  <c r="AC26" i="2"/>
  <c r="AI26" i="2" s="1"/>
  <c r="AC25" i="2"/>
  <c r="AI25" i="2" s="1"/>
  <c r="Z25" i="2"/>
  <c r="Y25" i="2"/>
  <c r="AC24" i="2"/>
  <c r="AI24" i="2" s="1"/>
  <c r="AC32" i="2"/>
  <c r="AI32" i="2" s="1"/>
  <c r="AC30" i="2"/>
  <c r="AI30" i="2" s="1"/>
  <c r="AC28" i="2"/>
  <c r="AI28" i="2" s="1"/>
  <c r="AI23" i="2"/>
  <c r="AC20" i="2"/>
  <c r="AI20" i="2" s="1"/>
  <c r="AC6" i="2"/>
  <c r="AI6" i="2" s="1"/>
  <c r="AC7" i="2"/>
  <c r="AI7" i="2" s="1"/>
  <c r="AC8" i="2"/>
  <c r="AI8" i="2" s="1"/>
  <c r="AC9" i="2"/>
  <c r="AI9" i="2" s="1"/>
  <c r="AC10" i="2"/>
  <c r="AI10" i="2" s="1"/>
  <c r="AC11" i="2"/>
  <c r="AI11" i="2" s="1"/>
  <c r="AC12" i="2"/>
  <c r="AI12" i="2" s="1"/>
  <c r="AC13" i="2"/>
  <c r="AI13" i="2" s="1"/>
  <c r="AC14" i="2"/>
  <c r="AI14" i="2" s="1"/>
  <c r="AC15" i="2"/>
  <c r="AI15" i="2" s="1"/>
  <c r="AC16" i="2"/>
  <c r="AI16" i="2" s="1"/>
  <c r="AC17" i="2"/>
  <c r="AI17" i="2" s="1"/>
  <c r="AC18" i="2"/>
  <c r="AI18" i="2" s="1"/>
  <c r="AC19" i="2"/>
  <c r="AI19" i="2" s="1"/>
  <c r="Z20" i="2"/>
  <c r="Y20" i="2"/>
  <c r="Y93" i="5" l="1"/>
  <c r="Y80" i="5" l="1"/>
  <c r="Y79" i="5"/>
  <c r="X80" i="5"/>
  <c r="X79" i="5"/>
  <c r="W81" i="5"/>
  <c r="X19" i="3"/>
  <c r="AC19" i="3" s="1"/>
  <c r="AI19" i="3" s="1"/>
  <c r="Z8" i="3"/>
  <c r="Y8" i="3"/>
  <c r="AB81" i="5" l="1"/>
  <c r="AH81" i="5" s="1"/>
  <c r="D57" i="5"/>
  <c r="F57" i="5"/>
  <c r="J57" i="5" s="1"/>
  <c r="H57" i="5"/>
  <c r="I57" i="5"/>
  <c r="N57" i="5"/>
  <c r="R57" i="5" s="1"/>
  <c r="P57" i="5"/>
  <c r="Q57" i="5"/>
  <c r="T57" i="5"/>
  <c r="V57" i="5"/>
  <c r="X57" i="5"/>
  <c r="Z57" i="5" s="1"/>
  <c r="Y57" i="5"/>
  <c r="D58" i="5"/>
  <c r="F58" i="5"/>
  <c r="H58" i="5"/>
  <c r="I58" i="5"/>
  <c r="AI58" i="5" s="1"/>
  <c r="N58" i="5"/>
  <c r="P58" i="5"/>
  <c r="R58" i="5" s="1"/>
  <c r="Q58" i="5"/>
  <c r="T58" i="5"/>
  <c r="V58" i="5"/>
  <c r="X58" i="5"/>
  <c r="Y58" i="5"/>
  <c r="D59" i="5"/>
  <c r="F59" i="5"/>
  <c r="H59" i="5"/>
  <c r="J59" i="5" s="1"/>
  <c r="I59" i="5"/>
  <c r="N59" i="5"/>
  <c r="P59" i="5"/>
  <c r="R59" i="5" s="1"/>
  <c r="Q59" i="5"/>
  <c r="T59" i="5"/>
  <c r="V59" i="5"/>
  <c r="Z59" i="5" s="1"/>
  <c r="X59" i="5"/>
  <c r="Y59" i="5"/>
  <c r="D60" i="5"/>
  <c r="F60" i="5"/>
  <c r="H60" i="5"/>
  <c r="I60" i="5"/>
  <c r="N60" i="5"/>
  <c r="P60" i="5"/>
  <c r="Q60" i="5"/>
  <c r="T60" i="5"/>
  <c r="V60" i="5"/>
  <c r="Z60" i="5" s="1"/>
  <c r="X60" i="5"/>
  <c r="Y60" i="5"/>
  <c r="D61" i="5"/>
  <c r="F61" i="5"/>
  <c r="J61" i="5" s="1"/>
  <c r="H61" i="5"/>
  <c r="I61" i="5"/>
  <c r="AI61" i="5" s="1"/>
  <c r="N61" i="5"/>
  <c r="R61" i="5" s="1"/>
  <c r="P61" i="5"/>
  <c r="Q61" i="5"/>
  <c r="T61" i="5"/>
  <c r="V61" i="5"/>
  <c r="X61" i="5"/>
  <c r="Y61" i="5"/>
  <c r="Z61" i="5"/>
  <c r="D62" i="5"/>
  <c r="F62" i="5"/>
  <c r="H62" i="5"/>
  <c r="I62" i="5"/>
  <c r="AI62" i="5" s="1"/>
  <c r="N62" i="5"/>
  <c r="P62" i="5"/>
  <c r="R62" i="5" s="1"/>
  <c r="Q62" i="5"/>
  <c r="T62" i="5"/>
  <c r="V62" i="5"/>
  <c r="X62" i="5"/>
  <c r="Y62" i="5"/>
  <c r="U65" i="5"/>
  <c r="W65" i="5"/>
  <c r="X63" i="5"/>
  <c r="X64" i="5"/>
  <c r="D63" i="5"/>
  <c r="J63" i="5" s="1"/>
  <c r="F63" i="5"/>
  <c r="H63" i="5"/>
  <c r="I63" i="5"/>
  <c r="N63" i="5"/>
  <c r="P63" i="5"/>
  <c r="R63" i="5" s="1"/>
  <c r="Q63" i="5"/>
  <c r="T63" i="5"/>
  <c r="V63" i="5"/>
  <c r="Z63" i="5" s="1"/>
  <c r="Y63" i="5"/>
  <c r="D64" i="5"/>
  <c r="F64" i="5"/>
  <c r="H64" i="5"/>
  <c r="I64" i="5"/>
  <c r="N64" i="5"/>
  <c r="P64" i="5"/>
  <c r="R64" i="5" s="1"/>
  <c r="Q64" i="5"/>
  <c r="T64" i="5"/>
  <c r="V64" i="5"/>
  <c r="Y64" i="5"/>
  <c r="J64" i="5" l="1"/>
  <c r="AI63" i="5"/>
  <c r="J62" i="5"/>
  <c r="AI60" i="5"/>
  <c r="Z58" i="5"/>
  <c r="J60" i="5"/>
  <c r="Z64" i="5"/>
  <c r="X65" i="5"/>
  <c r="AB65" i="5"/>
  <c r="AH65" i="5" s="1"/>
  <c r="Z62" i="5"/>
  <c r="R60" i="5"/>
  <c r="AI59" i="5"/>
  <c r="J58" i="5"/>
  <c r="AI64" i="5"/>
  <c r="AI57" i="5"/>
  <c r="Y92" i="4"/>
  <c r="Y91" i="4"/>
  <c r="Y90" i="4"/>
  <c r="X92" i="4"/>
  <c r="X91" i="4"/>
  <c r="X90" i="4"/>
  <c r="W93" i="4"/>
  <c r="Y86" i="4"/>
  <c r="X86" i="4"/>
  <c r="W87" i="4"/>
  <c r="Y83" i="4"/>
  <c r="Y82" i="4"/>
  <c r="Y81" i="4"/>
  <c r="Y80" i="4"/>
  <c r="X83" i="4"/>
  <c r="X82" i="4"/>
  <c r="X81" i="4"/>
  <c r="X80" i="4"/>
  <c r="W84" i="4"/>
  <c r="Y78" i="4"/>
  <c r="Y77" i="4"/>
  <c r="Y76" i="4"/>
  <c r="X78" i="4"/>
  <c r="X77" i="4"/>
  <c r="X76" i="4"/>
  <c r="W79" i="4"/>
  <c r="W6" i="5"/>
  <c r="AB6" i="5" s="1"/>
  <c r="AH6" i="5" s="1"/>
  <c r="Y5" i="5"/>
  <c r="X5" i="5"/>
  <c r="Y61" i="4"/>
  <c r="Y60" i="4"/>
  <c r="Y59" i="4"/>
  <c r="X61" i="4"/>
  <c r="X60" i="4"/>
  <c r="X59" i="4"/>
  <c r="W62" i="4"/>
  <c r="U62" i="4"/>
  <c r="S62" i="4"/>
  <c r="Y62" i="4" s="1"/>
  <c r="Q61" i="4"/>
  <c r="P62" i="4"/>
  <c r="Q62" i="4"/>
  <c r="AI62" i="4" s="1"/>
  <c r="H61" i="4"/>
  <c r="P61" i="4"/>
  <c r="Y56" i="4"/>
  <c r="Y55" i="4"/>
  <c r="X56" i="4"/>
  <c r="X55" i="4"/>
  <c r="W57" i="4"/>
  <c r="Y52" i="4"/>
  <c r="X52" i="4"/>
  <c r="Y50" i="4"/>
  <c r="X50" i="4"/>
  <c r="W63" i="4"/>
  <c r="X70" i="4"/>
  <c r="W71" i="4"/>
  <c r="Y70" i="4"/>
  <c r="AB71" i="4" l="1"/>
  <c r="AH71" i="4" s="1"/>
  <c r="AB57" i="4"/>
  <c r="AH57" i="4" s="1"/>
  <c r="X62" i="4"/>
  <c r="AB62" i="4"/>
  <c r="AH62" i="4" s="1"/>
  <c r="AB84" i="4"/>
  <c r="AH84" i="4" s="1"/>
  <c r="AB93" i="4"/>
  <c r="AH93" i="4" s="1"/>
  <c r="AB63" i="4"/>
  <c r="AH63" i="4" s="1"/>
  <c r="AB79" i="4"/>
  <c r="AH79" i="4" s="1"/>
  <c r="AB87" i="4"/>
  <c r="AH87" i="4" s="1"/>
  <c r="T62" i="4"/>
  <c r="V62" i="4"/>
  <c r="Z62" i="4" l="1"/>
  <c r="Y72" i="4" l="1"/>
  <c r="W73" i="4"/>
  <c r="Y119" i="5"/>
  <c r="Y118" i="5"/>
  <c r="Y117" i="5"/>
  <c r="X119" i="5"/>
  <c r="X118" i="5"/>
  <c r="X117" i="5"/>
  <c r="X114" i="5"/>
  <c r="Y114" i="5"/>
  <c r="Y113" i="5"/>
  <c r="X113" i="5"/>
  <c r="Y109" i="5"/>
  <c r="X109" i="5"/>
  <c r="Y108" i="5"/>
  <c r="X108" i="5"/>
  <c r="W110" i="5"/>
  <c r="AB110" i="5" s="1"/>
  <c r="AH110" i="5" s="1"/>
  <c r="Y105" i="5"/>
  <c r="Y104" i="5"/>
  <c r="X105" i="5"/>
  <c r="X104" i="5"/>
  <c r="Y101" i="5"/>
  <c r="X101" i="5"/>
  <c r="Y100" i="5"/>
  <c r="X100" i="5"/>
  <c r="Y99" i="5"/>
  <c r="X99" i="5"/>
  <c r="W102" i="5"/>
  <c r="AB102" i="5" s="1"/>
  <c r="AH102" i="5" s="1"/>
  <c r="X93" i="5"/>
  <c r="W94" i="5"/>
  <c r="AB94" i="5" s="1"/>
  <c r="AH94" i="5" s="1"/>
  <c r="Y91" i="5"/>
  <c r="X91" i="5"/>
  <c r="W92" i="5"/>
  <c r="AB92" i="5" s="1"/>
  <c r="AH92" i="5" s="1"/>
  <c r="W90" i="5"/>
  <c r="AB90" i="5" s="1"/>
  <c r="AH90" i="5" s="1"/>
  <c r="S90" i="5"/>
  <c r="O90" i="5"/>
  <c r="M90" i="5"/>
  <c r="K90" i="5"/>
  <c r="U90" i="5"/>
  <c r="G90" i="5"/>
  <c r="E90" i="5"/>
  <c r="C90" i="5"/>
  <c r="B90" i="5"/>
  <c r="Y88" i="5"/>
  <c r="X88" i="5"/>
  <c r="Y87" i="5"/>
  <c r="X87" i="5"/>
  <c r="V88" i="5"/>
  <c r="T88" i="5"/>
  <c r="P88" i="5"/>
  <c r="Q88" i="5"/>
  <c r="N88" i="5"/>
  <c r="H88" i="5"/>
  <c r="I88" i="5"/>
  <c r="AI88" i="5" s="1"/>
  <c r="F88" i="5"/>
  <c r="D88" i="5"/>
  <c r="J88" i="5" s="1"/>
  <c r="Y85" i="5"/>
  <c r="Y84" i="5"/>
  <c r="X85" i="5"/>
  <c r="X84" i="5"/>
  <c r="W86" i="5"/>
  <c r="AB86" i="5" s="1"/>
  <c r="AH86" i="5" s="1"/>
  <c r="Y82" i="5"/>
  <c r="X82" i="5"/>
  <c r="W83" i="5"/>
  <c r="AB83" i="5" s="1"/>
  <c r="AH83" i="5" s="1"/>
  <c r="Y77" i="5"/>
  <c r="X77" i="5"/>
  <c r="Y76" i="5"/>
  <c r="X76" i="5"/>
  <c r="Y75" i="5"/>
  <c r="X75" i="5"/>
  <c r="W78" i="5"/>
  <c r="AB78" i="5" s="1"/>
  <c r="AH78" i="5" s="1"/>
  <c r="Y73" i="5"/>
  <c r="X73" i="5"/>
  <c r="Y72" i="5"/>
  <c r="X72" i="5"/>
  <c r="W74" i="5"/>
  <c r="AB74" i="5" s="1"/>
  <c r="AH74" i="5" s="1"/>
  <c r="W71" i="5"/>
  <c r="AB71" i="5" s="1"/>
  <c r="AH71" i="5" s="1"/>
  <c r="X70" i="5"/>
  <c r="Y70" i="5"/>
  <c r="Y68" i="5"/>
  <c r="Y67" i="5"/>
  <c r="X68" i="5"/>
  <c r="X67" i="5"/>
  <c r="W69" i="5"/>
  <c r="AB69" i="5" s="1"/>
  <c r="AH69" i="5" s="1"/>
  <c r="Y53" i="5"/>
  <c r="Y52" i="5"/>
  <c r="Y49" i="5"/>
  <c r="X49" i="5"/>
  <c r="Y48" i="5"/>
  <c r="X48" i="5"/>
  <c r="X53" i="5"/>
  <c r="X52" i="5"/>
  <c r="W54" i="5"/>
  <c r="AB54" i="5" s="1"/>
  <c r="AH54" i="5" s="1"/>
  <c r="W50" i="5"/>
  <c r="AB50" i="5" s="1"/>
  <c r="AH50" i="5" s="1"/>
  <c r="Y43" i="5"/>
  <c r="X43" i="5"/>
  <c r="Y42" i="5"/>
  <c r="X42" i="5"/>
  <c r="W45" i="5"/>
  <c r="AB45" i="5" s="1"/>
  <c r="AH45" i="5" s="1"/>
  <c r="Y39" i="5"/>
  <c r="Y38" i="5"/>
  <c r="Y37" i="5"/>
  <c r="W40" i="5"/>
  <c r="AB40" i="5" s="1"/>
  <c r="AH40" i="5" s="1"/>
  <c r="X39" i="5"/>
  <c r="X38" i="5"/>
  <c r="X37" i="5"/>
  <c r="Y26" i="5"/>
  <c r="Y25" i="5"/>
  <c r="X26" i="5"/>
  <c r="X25" i="5"/>
  <c r="AB33" i="5"/>
  <c r="AH33" i="5" s="1"/>
  <c r="W27" i="5"/>
  <c r="AB27" i="5" s="1"/>
  <c r="AH27" i="5" s="1"/>
  <c r="Y22" i="5"/>
  <c r="Y21" i="5"/>
  <c r="X22" i="5"/>
  <c r="X21" i="5"/>
  <c r="W23" i="5"/>
  <c r="AB23" i="5" s="1"/>
  <c r="AH23" i="5" s="1"/>
  <c r="Y18" i="5"/>
  <c r="Y17" i="5"/>
  <c r="Y16" i="5"/>
  <c r="X18" i="5"/>
  <c r="X17" i="5"/>
  <c r="X16" i="5"/>
  <c r="W19" i="5"/>
  <c r="AB19" i="5" s="1"/>
  <c r="AH19" i="5" s="1"/>
  <c r="Y13" i="5"/>
  <c r="X13" i="5"/>
  <c r="Y12" i="5"/>
  <c r="X12" i="5"/>
  <c r="Y10" i="5"/>
  <c r="X10" i="5"/>
  <c r="Y9" i="5"/>
  <c r="X9" i="5"/>
  <c r="W14" i="5"/>
  <c r="AB14" i="5" s="1"/>
  <c r="AH14" i="5" s="1"/>
  <c r="Y43" i="4"/>
  <c r="Y69" i="4"/>
  <c r="Y65" i="4"/>
  <c r="X72" i="4"/>
  <c r="X69" i="4"/>
  <c r="X65" i="4"/>
  <c r="W66" i="4"/>
  <c r="Y46" i="4"/>
  <c r="Y45" i="4"/>
  <c r="Y44" i="4"/>
  <c r="X46" i="4"/>
  <c r="X45" i="4"/>
  <c r="X44" i="4"/>
  <c r="X43" i="4"/>
  <c r="Y40" i="4"/>
  <c r="Y39" i="4"/>
  <c r="Y38" i="4"/>
  <c r="Y37" i="4"/>
  <c r="Y35" i="4"/>
  <c r="Y34" i="4"/>
  <c r="Y32" i="4"/>
  <c r="Y31" i="4"/>
  <c r="X40" i="4"/>
  <c r="X39" i="4"/>
  <c r="X38" i="4"/>
  <c r="X37" i="4"/>
  <c r="X35" i="4"/>
  <c r="X34" i="4"/>
  <c r="X32" i="4"/>
  <c r="X31" i="4"/>
  <c r="W41" i="4"/>
  <c r="X28" i="4"/>
  <c r="X27" i="4"/>
  <c r="X26" i="4"/>
  <c r="X25" i="4"/>
  <c r="W29" i="4"/>
  <c r="Y22" i="4"/>
  <c r="Y21" i="4"/>
  <c r="Y20" i="4"/>
  <c r="Y19" i="4"/>
  <c r="Y18" i="4"/>
  <c r="Y17" i="4"/>
  <c r="Y16" i="4"/>
  <c r="Y15" i="4"/>
  <c r="Y14" i="4"/>
  <c r="Y13" i="4"/>
  <c r="Y12" i="4"/>
  <c r="X22" i="4"/>
  <c r="X21" i="4"/>
  <c r="X20" i="4"/>
  <c r="X19" i="4"/>
  <c r="X18" i="4"/>
  <c r="X17" i="4"/>
  <c r="X16" i="4"/>
  <c r="X15" i="4"/>
  <c r="X14" i="4"/>
  <c r="X13" i="4"/>
  <c r="X12" i="4"/>
  <c r="W23" i="4"/>
  <c r="Y9" i="4"/>
  <c r="Y8" i="4"/>
  <c r="Y7" i="4"/>
  <c r="Y6" i="4"/>
  <c r="Y5" i="4"/>
  <c r="Y4" i="4"/>
  <c r="X9" i="4"/>
  <c r="X8" i="4"/>
  <c r="X7" i="4"/>
  <c r="X6" i="4"/>
  <c r="X5" i="4"/>
  <c r="X4" i="4"/>
  <c r="W10" i="4"/>
  <c r="Z57" i="3"/>
  <c r="Z56" i="3"/>
  <c r="Z55" i="3"/>
  <c r="Z54" i="3"/>
  <c r="Y57" i="3"/>
  <c r="Y56" i="3"/>
  <c r="Y55" i="3"/>
  <c r="X58" i="3"/>
  <c r="AC58" i="3" s="1"/>
  <c r="AI58" i="3" s="1"/>
  <c r="Z51" i="3"/>
  <c r="Z50" i="3"/>
  <c r="Z49" i="3"/>
  <c r="Z48" i="3"/>
  <c r="Z47" i="3"/>
  <c r="Z46" i="3"/>
  <c r="Z45" i="3"/>
  <c r="Y46" i="3"/>
  <c r="Y51" i="3"/>
  <c r="Y50" i="3"/>
  <c r="Y49" i="3"/>
  <c r="Y48" i="3"/>
  <c r="Y47" i="3"/>
  <c r="Y45" i="3"/>
  <c r="X52" i="3"/>
  <c r="AC52" i="3" s="1"/>
  <c r="AI52" i="3" s="1"/>
  <c r="Z30" i="3"/>
  <c r="Z26" i="3"/>
  <c r="Z25" i="3"/>
  <c r="Z24" i="3"/>
  <c r="Z23" i="3"/>
  <c r="Z21" i="3"/>
  <c r="Y30" i="3"/>
  <c r="Y26" i="3"/>
  <c r="Y25" i="3"/>
  <c r="Y24" i="3"/>
  <c r="Y23" i="3"/>
  <c r="Y21" i="3"/>
  <c r="X31" i="3"/>
  <c r="AC31" i="3" s="1"/>
  <c r="AI31" i="3" s="1"/>
  <c r="Z18" i="3"/>
  <c r="Z16" i="3"/>
  <c r="Z12" i="3"/>
  <c r="Z10" i="3"/>
  <c r="Z9" i="3"/>
  <c r="Z7" i="3"/>
  <c r="Z6" i="3"/>
  <c r="Z5" i="3"/>
  <c r="Z4" i="3"/>
  <c r="Y18" i="3"/>
  <c r="Y16" i="3"/>
  <c r="Y14" i="3"/>
  <c r="Y13" i="3"/>
  <c r="Y12" i="3"/>
  <c r="Y10" i="3"/>
  <c r="Y9" i="3"/>
  <c r="Y7" i="3"/>
  <c r="Y6" i="3"/>
  <c r="Y5" i="3"/>
  <c r="Y4" i="3"/>
  <c r="W35" i="2"/>
  <c r="Z55" i="2"/>
  <c r="Z54" i="2"/>
  <c r="Z53" i="2"/>
  <c r="Z52" i="2"/>
  <c r="Z51" i="2"/>
  <c r="Z50" i="2"/>
  <c r="Z49" i="2"/>
  <c r="Z47" i="2"/>
  <c r="Z46" i="2"/>
  <c r="Z45" i="2"/>
  <c r="Z44" i="2"/>
  <c r="Z43" i="2"/>
  <c r="Z42" i="2"/>
  <c r="Z40" i="2"/>
  <c r="Z39" i="2"/>
  <c r="Z38" i="2"/>
  <c r="Z37" i="2"/>
  <c r="Z36" i="2"/>
  <c r="Z35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0" i="2"/>
  <c r="Y39" i="2"/>
  <c r="Y38" i="2"/>
  <c r="Y37" i="2"/>
  <c r="Y36" i="2"/>
  <c r="Y35" i="2"/>
  <c r="Z32" i="2"/>
  <c r="Z31" i="2"/>
  <c r="Z30" i="2"/>
  <c r="Z28" i="2"/>
  <c r="Z27" i="2"/>
  <c r="Z26" i="2"/>
  <c r="Z24" i="2"/>
  <c r="Z23" i="2"/>
  <c r="X33" i="2"/>
  <c r="Y32" i="2"/>
  <c r="Y31" i="2"/>
  <c r="Y30" i="2"/>
  <c r="Y28" i="2"/>
  <c r="Y27" i="2"/>
  <c r="Y26" i="2"/>
  <c r="Y24" i="2"/>
  <c r="Y23" i="2"/>
  <c r="Z19" i="2"/>
  <c r="Z17" i="2"/>
  <c r="Z16" i="2"/>
  <c r="Z15" i="2"/>
  <c r="Z14" i="2"/>
  <c r="Z13" i="2"/>
  <c r="Z12" i="2"/>
  <c r="Z11" i="2"/>
  <c r="Z10" i="2"/>
  <c r="Z9" i="2"/>
  <c r="Z7" i="2"/>
  <c r="Z6" i="2"/>
  <c r="Z5" i="2"/>
  <c r="Y8" i="2"/>
  <c r="Y19" i="2"/>
  <c r="Y18" i="2"/>
  <c r="Y16" i="2"/>
  <c r="Y17" i="2"/>
  <c r="Y15" i="2"/>
  <c r="Y14" i="2"/>
  <c r="Y13" i="2"/>
  <c r="Y12" i="2"/>
  <c r="Y11" i="2"/>
  <c r="Y10" i="2"/>
  <c r="Y9" i="2"/>
  <c r="Y7" i="2"/>
  <c r="Y6" i="2"/>
  <c r="Y5" i="2"/>
  <c r="D90" i="5" l="1"/>
  <c r="F90" i="5"/>
  <c r="T90" i="5"/>
  <c r="AB29" i="4"/>
  <c r="AH29" i="4" s="1"/>
  <c r="AB23" i="4"/>
  <c r="AH23" i="4" s="1"/>
  <c r="AB10" i="4"/>
  <c r="AH10" i="4" s="1"/>
  <c r="AB66" i="4"/>
  <c r="AH66" i="4" s="1"/>
  <c r="Y73" i="4"/>
  <c r="AB73" i="4"/>
  <c r="AH73" i="4" s="1"/>
  <c r="X73" i="4"/>
  <c r="AB41" i="4"/>
  <c r="AH41" i="4" s="1"/>
  <c r="AC33" i="2"/>
  <c r="AI33" i="2" s="1"/>
  <c r="Z88" i="5"/>
  <c r="I90" i="5"/>
  <c r="X90" i="5"/>
  <c r="Y90" i="5"/>
  <c r="R88" i="5"/>
  <c r="H90" i="5"/>
  <c r="J90" i="5" s="1"/>
  <c r="Q90" i="5"/>
  <c r="AI90" i="5" l="1"/>
  <c r="W49" i="2"/>
  <c r="U49" i="2"/>
  <c r="AA49" i="2" s="1"/>
  <c r="U48" i="2"/>
  <c r="AA48" i="2" s="1"/>
  <c r="R29" i="2" l="1"/>
  <c r="U6" i="3" l="1"/>
  <c r="W23" i="2"/>
  <c r="V119" i="5" l="1"/>
  <c r="V118" i="5"/>
  <c r="V117" i="5"/>
  <c r="V114" i="5"/>
  <c r="V113" i="5"/>
  <c r="V109" i="5"/>
  <c r="V108" i="5"/>
  <c r="V105" i="5"/>
  <c r="V104" i="5"/>
  <c r="V101" i="5"/>
  <c r="V100" i="5"/>
  <c r="V99" i="5"/>
  <c r="V95" i="5"/>
  <c r="V93" i="5"/>
  <c r="V91" i="5"/>
  <c r="V90" i="5"/>
  <c r="Z90" i="5" s="1"/>
  <c r="V87" i="5"/>
  <c r="V85" i="5"/>
  <c r="V84" i="5"/>
  <c r="V82" i="5"/>
  <c r="V80" i="5"/>
  <c r="V79" i="5"/>
  <c r="V77" i="5"/>
  <c r="V76" i="5"/>
  <c r="V75" i="5"/>
  <c r="V73" i="5"/>
  <c r="V72" i="5"/>
  <c r="V70" i="5"/>
  <c r="V68" i="5"/>
  <c r="V67" i="5"/>
  <c r="V53" i="5"/>
  <c r="V52" i="5"/>
  <c r="V49" i="5"/>
  <c r="V48" i="5"/>
  <c r="V43" i="5"/>
  <c r="V42" i="5"/>
  <c r="V39" i="5"/>
  <c r="V38" i="5"/>
  <c r="V37" i="5"/>
  <c r="V26" i="5"/>
  <c r="V25" i="5"/>
  <c r="V22" i="5"/>
  <c r="V21" i="5"/>
  <c r="V18" i="5"/>
  <c r="V17" i="5"/>
  <c r="V16" i="5"/>
  <c r="U110" i="5"/>
  <c r="X110" i="5" s="1"/>
  <c r="S110" i="5"/>
  <c r="Y110" i="5" s="1"/>
  <c r="V110" i="5" l="1"/>
  <c r="U102" i="5"/>
  <c r="U98" i="5"/>
  <c r="U94" i="5"/>
  <c r="U92" i="5"/>
  <c r="U86" i="5"/>
  <c r="U83" i="5"/>
  <c r="U81" i="5"/>
  <c r="X81" i="5" s="1"/>
  <c r="U78" i="5"/>
  <c r="U74" i="5"/>
  <c r="U71" i="5"/>
  <c r="U69" i="5"/>
  <c r="U54" i="5"/>
  <c r="U50" i="5"/>
  <c r="U45" i="5"/>
  <c r="U40" i="5"/>
  <c r="U27" i="5"/>
  <c r="U23" i="5"/>
  <c r="U19" i="5"/>
  <c r="U14" i="5"/>
  <c r="V13" i="5"/>
  <c r="V12" i="5"/>
  <c r="V10" i="5"/>
  <c r="V9" i="5"/>
  <c r="V5" i="5"/>
  <c r="U6" i="5"/>
  <c r="X6" i="5" s="1"/>
  <c r="V83" i="4"/>
  <c r="V92" i="4"/>
  <c r="V91" i="4"/>
  <c r="V90" i="4"/>
  <c r="V86" i="4"/>
  <c r="V82" i="4"/>
  <c r="V81" i="4"/>
  <c r="V80" i="4"/>
  <c r="V78" i="4"/>
  <c r="V77" i="4"/>
  <c r="V76" i="4"/>
  <c r="U93" i="4"/>
  <c r="X93" i="4" s="1"/>
  <c r="U87" i="4"/>
  <c r="X87" i="4" s="1"/>
  <c r="U84" i="4"/>
  <c r="X84" i="4" s="1"/>
  <c r="U79" i="4"/>
  <c r="X79" i="4" s="1"/>
  <c r="V73" i="4"/>
  <c r="V72" i="4"/>
  <c r="V70" i="4"/>
  <c r="V69" i="4"/>
  <c r="V65" i="4"/>
  <c r="U71" i="4"/>
  <c r="X71" i="4" s="1"/>
  <c r="U66" i="4"/>
  <c r="V61" i="4"/>
  <c r="V60" i="4"/>
  <c r="V59" i="4"/>
  <c r="V56" i="4"/>
  <c r="V55" i="4"/>
  <c r="U57" i="4"/>
  <c r="X57" i="4" s="1"/>
  <c r="V52" i="4"/>
  <c r="V50" i="4"/>
  <c r="U53" i="4"/>
  <c r="X53" i="4" s="1"/>
  <c r="U51" i="4"/>
  <c r="S41" i="4"/>
  <c r="U41" i="4"/>
  <c r="X41" i="4" s="1"/>
  <c r="U29" i="4"/>
  <c r="S23" i="4"/>
  <c r="Y23" i="4" s="1"/>
  <c r="U23" i="4"/>
  <c r="X23" i="4" s="1"/>
  <c r="V46" i="4"/>
  <c r="V45" i="4"/>
  <c r="V44" i="4"/>
  <c r="V43" i="4"/>
  <c r="V40" i="4"/>
  <c r="V39" i="4"/>
  <c r="V38" i="4"/>
  <c r="V37" i="4"/>
  <c r="V35" i="4"/>
  <c r="V34" i="4"/>
  <c r="V32" i="4"/>
  <c r="V31" i="4"/>
  <c r="V28" i="4"/>
  <c r="V27" i="4"/>
  <c r="V26" i="4"/>
  <c r="V25" i="4"/>
  <c r="V22" i="4"/>
  <c r="V21" i="4"/>
  <c r="V20" i="4"/>
  <c r="V19" i="4"/>
  <c r="V18" i="4"/>
  <c r="V17" i="4"/>
  <c r="V16" i="4"/>
  <c r="V15" i="4"/>
  <c r="V14" i="4"/>
  <c r="V13" i="4"/>
  <c r="V12" i="4"/>
  <c r="U10" i="4"/>
  <c r="X10" i="4" s="1"/>
  <c r="V9" i="4"/>
  <c r="V5" i="4"/>
  <c r="V6" i="4"/>
  <c r="V7" i="4"/>
  <c r="V8" i="4"/>
  <c r="V4" i="4"/>
  <c r="S10" i="4"/>
  <c r="Y10" i="4" s="1"/>
  <c r="B10" i="4"/>
  <c r="T58" i="3"/>
  <c r="V58" i="3"/>
  <c r="Y58" i="3" s="1"/>
  <c r="V52" i="3"/>
  <c r="Y52" i="3" s="1"/>
  <c r="T52" i="3"/>
  <c r="Z52" i="3" s="1"/>
  <c r="V31" i="3"/>
  <c r="Y31" i="3" s="1"/>
  <c r="P31" i="3"/>
  <c r="T31" i="3"/>
  <c r="T19" i="3"/>
  <c r="V19" i="3"/>
  <c r="Y19" i="3" s="1"/>
  <c r="W5" i="3"/>
  <c r="AA5" i="3" s="1"/>
  <c r="W6" i="3"/>
  <c r="AA6" i="3" s="1"/>
  <c r="W7" i="3"/>
  <c r="W8" i="3"/>
  <c r="W9" i="3"/>
  <c r="W10" i="3"/>
  <c r="W12" i="3"/>
  <c r="W13" i="3"/>
  <c r="W14" i="3"/>
  <c r="W15" i="3"/>
  <c r="W16" i="3"/>
  <c r="W18" i="3"/>
  <c r="W57" i="3"/>
  <c r="W56" i="3"/>
  <c r="W55" i="3"/>
  <c r="W54" i="3"/>
  <c r="W51" i="3"/>
  <c r="W50" i="3"/>
  <c r="W49" i="3"/>
  <c r="W48" i="3"/>
  <c r="W47" i="3"/>
  <c r="W46" i="3"/>
  <c r="W45" i="3"/>
  <c r="W31" i="3"/>
  <c r="W30" i="3"/>
  <c r="W26" i="3"/>
  <c r="W25" i="3"/>
  <c r="W24" i="3"/>
  <c r="W23" i="3"/>
  <c r="W21" i="3"/>
  <c r="W55" i="2"/>
  <c r="W54" i="2"/>
  <c r="W53" i="2"/>
  <c r="W52" i="2"/>
  <c r="W51" i="2"/>
  <c r="W50" i="2"/>
  <c r="W47" i="2"/>
  <c r="W46" i="2"/>
  <c r="W45" i="2"/>
  <c r="W44" i="2"/>
  <c r="W43" i="2"/>
  <c r="W42" i="2"/>
  <c r="W40" i="2"/>
  <c r="W39" i="2"/>
  <c r="W38" i="2"/>
  <c r="W37" i="2"/>
  <c r="W36" i="2"/>
  <c r="V33" i="2"/>
  <c r="Y33" i="2" s="1"/>
  <c r="V10" i="4" l="1"/>
  <c r="X29" i="4"/>
  <c r="X66" i="4"/>
  <c r="Y41" i="4"/>
  <c r="U63" i="4"/>
  <c r="X51" i="4"/>
  <c r="Z19" i="3"/>
  <c r="W19" i="3"/>
  <c r="Z31" i="3"/>
  <c r="W58" i="3"/>
  <c r="Z58" i="3"/>
  <c r="X19" i="5"/>
  <c r="X40" i="5"/>
  <c r="X94" i="5"/>
  <c r="X23" i="5"/>
  <c r="X45" i="5"/>
  <c r="X71" i="5"/>
  <c r="X83" i="5"/>
  <c r="X27" i="5"/>
  <c r="X102" i="5"/>
  <c r="X50" i="5"/>
  <c r="X74" i="5"/>
  <c r="X86" i="5"/>
  <c r="X14" i="5"/>
  <c r="X33" i="5"/>
  <c r="X54" i="5"/>
  <c r="X78" i="5"/>
  <c r="X92" i="5"/>
  <c r="X69" i="5"/>
  <c r="V41" i="4"/>
  <c r="V23" i="4"/>
  <c r="W52" i="3"/>
  <c r="W24" i="2"/>
  <c r="W25" i="2"/>
  <c r="W26" i="2"/>
  <c r="W27" i="2"/>
  <c r="W28" i="2"/>
  <c r="W30" i="2"/>
  <c r="W31" i="2"/>
  <c r="W32" i="2"/>
  <c r="V21" i="2"/>
  <c r="Y21" i="2" s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X63" i="4" l="1"/>
  <c r="T15" i="4"/>
  <c r="Z15" i="4" s="1"/>
  <c r="Q51" i="3"/>
  <c r="S102" i="5" l="1"/>
  <c r="S98" i="5"/>
  <c r="S94" i="5"/>
  <c r="S92" i="5"/>
  <c r="S86" i="5"/>
  <c r="S83" i="5"/>
  <c r="S81" i="5"/>
  <c r="Y81" i="5" s="1"/>
  <c r="S78" i="5"/>
  <c r="S74" i="5"/>
  <c r="S71" i="5"/>
  <c r="S69" i="5"/>
  <c r="S65" i="5"/>
  <c r="S54" i="5"/>
  <c r="S50" i="5"/>
  <c r="S45" i="5"/>
  <c r="S40" i="5"/>
  <c r="S27" i="5"/>
  <c r="S23" i="5"/>
  <c r="S19" i="5"/>
  <c r="S14" i="5"/>
  <c r="T119" i="5"/>
  <c r="Z119" i="5" s="1"/>
  <c r="T118" i="5"/>
  <c r="Z118" i="5" s="1"/>
  <c r="T117" i="5"/>
  <c r="Z117" i="5" s="1"/>
  <c r="T114" i="5"/>
  <c r="Z114" i="5" s="1"/>
  <c r="T113" i="5"/>
  <c r="Z113" i="5" s="1"/>
  <c r="T109" i="5"/>
  <c r="Z109" i="5" s="1"/>
  <c r="T108" i="5"/>
  <c r="Z108" i="5" s="1"/>
  <c r="T105" i="5"/>
  <c r="Z105" i="5" s="1"/>
  <c r="T104" i="5"/>
  <c r="Z104" i="5" s="1"/>
  <c r="T101" i="5"/>
  <c r="Z101" i="5" s="1"/>
  <c r="T100" i="5"/>
  <c r="Z100" i="5" s="1"/>
  <c r="T99" i="5"/>
  <c r="Z99" i="5" s="1"/>
  <c r="T95" i="5"/>
  <c r="Z95" i="5" s="1"/>
  <c r="T93" i="5"/>
  <c r="Z93" i="5" s="1"/>
  <c r="T91" i="5"/>
  <c r="Z91" i="5" s="1"/>
  <c r="T87" i="5"/>
  <c r="Z87" i="5" s="1"/>
  <c r="T85" i="5"/>
  <c r="Z85" i="5" s="1"/>
  <c r="T84" i="5"/>
  <c r="Z84" i="5" s="1"/>
  <c r="T82" i="5"/>
  <c r="Z82" i="5" s="1"/>
  <c r="T80" i="5"/>
  <c r="Z80" i="5" s="1"/>
  <c r="T79" i="5"/>
  <c r="Z79" i="5" s="1"/>
  <c r="T77" i="5"/>
  <c r="Z77" i="5" s="1"/>
  <c r="T76" i="5"/>
  <c r="Z76" i="5" s="1"/>
  <c r="T75" i="5"/>
  <c r="Z75" i="5" s="1"/>
  <c r="T73" i="5"/>
  <c r="Z73" i="5" s="1"/>
  <c r="T72" i="5"/>
  <c r="Z72" i="5" s="1"/>
  <c r="T70" i="5"/>
  <c r="Z70" i="5" s="1"/>
  <c r="T68" i="5"/>
  <c r="Z68" i="5" s="1"/>
  <c r="T67" i="5"/>
  <c r="Z67" i="5" s="1"/>
  <c r="T53" i="5"/>
  <c r="Z53" i="5" s="1"/>
  <c r="T52" i="5"/>
  <c r="Z52" i="5" s="1"/>
  <c r="T49" i="5"/>
  <c r="Z49" i="5" s="1"/>
  <c r="T48" i="5"/>
  <c r="Z48" i="5" s="1"/>
  <c r="T43" i="5"/>
  <c r="Z43" i="5" s="1"/>
  <c r="T42" i="5"/>
  <c r="Z42" i="5" s="1"/>
  <c r="T39" i="5"/>
  <c r="Z39" i="5" s="1"/>
  <c r="T38" i="5"/>
  <c r="Z38" i="5" s="1"/>
  <c r="T37" i="5"/>
  <c r="Z37" i="5" s="1"/>
  <c r="T26" i="5"/>
  <c r="Z26" i="5" s="1"/>
  <c r="T25" i="5"/>
  <c r="Z25" i="5" s="1"/>
  <c r="T22" i="5"/>
  <c r="Z22" i="5" s="1"/>
  <c r="T21" i="5"/>
  <c r="Z21" i="5" s="1"/>
  <c r="T18" i="5"/>
  <c r="Z18" i="5" s="1"/>
  <c r="T17" i="5"/>
  <c r="Z17" i="5" s="1"/>
  <c r="T16" i="5"/>
  <c r="Z16" i="5" s="1"/>
  <c r="T13" i="5"/>
  <c r="Z13" i="5" s="1"/>
  <c r="T12" i="5"/>
  <c r="Z12" i="5" s="1"/>
  <c r="T10" i="5"/>
  <c r="Z10" i="5" s="1"/>
  <c r="T9" i="5"/>
  <c r="Z9" i="5" s="1"/>
  <c r="T5" i="5"/>
  <c r="Z5" i="5" s="1"/>
  <c r="S6" i="5"/>
  <c r="S93" i="4"/>
  <c r="S87" i="4"/>
  <c r="S84" i="4"/>
  <c r="S79" i="4"/>
  <c r="S71" i="4"/>
  <c r="S66" i="4"/>
  <c r="S57" i="4"/>
  <c r="S53" i="4"/>
  <c r="S51" i="4"/>
  <c r="S29" i="4"/>
  <c r="T92" i="4"/>
  <c r="Z92" i="4" s="1"/>
  <c r="T91" i="4"/>
  <c r="Z91" i="4" s="1"/>
  <c r="T90" i="4"/>
  <c r="Z90" i="4" s="1"/>
  <c r="T86" i="4"/>
  <c r="Z86" i="4" s="1"/>
  <c r="T83" i="4"/>
  <c r="Z83" i="4" s="1"/>
  <c r="T82" i="4"/>
  <c r="Z82" i="4" s="1"/>
  <c r="T81" i="4"/>
  <c r="Z81" i="4" s="1"/>
  <c r="T80" i="4"/>
  <c r="Z80" i="4" s="1"/>
  <c r="T78" i="4"/>
  <c r="Z78" i="4" s="1"/>
  <c r="T77" i="4"/>
  <c r="Z77" i="4" s="1"/>
  <c r="T76" i="4"/>
  <c r="Z76" i="4" s="1"/>
  <c r="T73" i="4"/>
  <c r="Z73" i="4" s="1"/>
  <c r="T72" i="4"/>
  <c r="Z72" i="4" s="1"/>
  <c r="T70" i="4"/>
  <c r="Z70" i="4" s="1"/>
  <c r="T69" i="4"/>
  <c r="Z69" i="4" s="1"/>
  <c r="T65" i="4"/>
  <c r="Z65" i="4" s="1"/>
  <c r="T61" i="4"/>
  <c r="Z61" i="4" s="1"/>
  <c r="T60" i="4"/>
  <c r="Z60" i="4" s="1"/>
  <c r="T59" i="4"/>
  <c r="Z59" i="4" s="1"/>
  <c r="T56" i="4"/>
  <c r="Z56" i="4" s="1"/>
  <c r="T55" i="4"/>
  <c r="Z55" i="4" s="1"/>
  <c r="T52" i="4"/>
  <c r="Z52" i="4" s="1"/>
  <c r="T50" i="4"/>
  <c r="Z50" i="4" s="1"/>
  <c r="T46" i="4"/>
  <c r="Z46" i="4" s="1"/>
  <c r="T45" i="4"/>
  <c r="Z45" i="4" s="1"/>
  <c r="T44" i="4"/>
  <c r="Z44" i="4" s="1"/>
  <c r="T43" i="4"/>
  <c r="Z43" i="4" s="1"/>
  <c r="T40" i="4"/>
  <c r="Z40" i="4" s="1"/>
  <c r="T39" i="4"/>
  <c r="Z39" i="4" s="1"/>
  <c r="T38" i="4"/>
  <c r="Z38" i="4" s="1"/>
  <c r="T37" i="4"/>
  <c r="Z37" i="4" s="1"/>
  <c r="T35" i="4"/>
  <c r="Z35" i="4" s="1"/>
  <c r="T34" i="4"/>
  <c r="Z34" i="4" s="1"/>
  <c r="T32" i="4"/>
  <c r="Z32" i="4" s="1"/>
  <c r="T31" i="4"/>
  <c r="Z31" i="4" s="1"/>
  <c r="T28" i="4"/>
  <c r="Z28" i="4" s="1"/>
  <c r="T27" i="4"/>
  <c r="Z27" i="4" s="1"/>
  <c r="T26" i="4"/>
  <c r="Z26" i="4" s="1"/>
  <c r="T25" i="4"/>
  <c r="Z25" i="4" s="1"/>
  <c r="T22" i="4"/>
  <c r="Z22" i="4" s="1"/>
  <c r="T21" i="4"/>
  <c r="Z21" i="4" s="1"/>
  <c r="T20" i="4"/>
  <c r="Z20" i="4" s="1"/>
  <c r="T19" i="4"/>
  <c r="Z19" i="4" s="1"/>
  <c r="T18" i="4"/>
  <c r="Z18" i="4" s="1"/>
  <c r="T17" i="4"/>
  <c r="Z17" i="4" s="1"/>
  <c r="T16" i="4"/>
  <c r="Z16" i="4" s="1"/>
  <c r="T14" i="4"/>
  <c r="Z14" i="4" s="1"/>
  <c r="T13" i="4"/>
  <c r="Z13" i="4" s="1"/>
  <c r="T12" i="4"/>
  <c r="Z12" i="4" s="1"/>
  <c r="T9" i="4"/>
  <c r="Z9" i="4" s="1"/>
  <c r="T8" i="4"/>
  <c r="Z8" i="4" s="1"/>
  <c r="T7" i="4"/>
  <c r="Z7" i="4" s="1"/>
  <c r="T6" i="4"/>
  <c r="Z6" i="4" s="1"/>
  <c r="T5" i="4"/>
  <c r="Z5" i="4" s="1"/>
  <c r="T4" i="4"/>
  <c r="Z4" i="4" s="1"/>
  <c r="U57" i="3"/>
  <c r="AA57" i="3" s="1"/>
  <c r="U56" i="3"/>
  <c r="AA56" i="3" s="1"/>
  <c r="U55" i="3"/>
  <c r="AA55" i="3" s="1"/>
  <c r="U54" i="3"/>
  <c r="AA54" i="3" s="1"/>
  <c r="U51" i="3"/>
  <c r="AA51" i="3" s="1"/>
  <c r="U50" i="3"/>
  <c r="AA50" i="3" s="1"/>
  <c r="U49" i="3"/>
  <c r="AA49" i="3" s="1"/>
  <c r="U48" i="3"/>
  <c r="AA48" i="3" s="1"/>
  <c r="U47" i="3"/>
  <c r="AA47" i="3" s="1"/>
  <c r="U46" i="3"/>
  <c r="AA46" i="3" s="1"/>
  <c r="U45" i="3"/>
  <c r="AA45" i="3" s="1"/>
  <c r="Y53" i="4" l="1"/>
  <c r="V53" i="4"/>
  <c r="Y79" i="4"/>
  <c r="V79" i="4"/>
  <c r="Y57" i="4"/>
  <c r="V57" i="4"/>
  <c r="Y84" i="4"/>
  <c r="V84" i="4"/>
  <c r="V29" i="4"/>
  <c r="Y66" i="4"/>
  <c r="V66" i="4"/>
  <c r="Y87" i="4"/>
  <c r="V87" i="4"/>
  <c r="S63" i="4"/>
  <c r="Y51" i="4"/>
  <c r="V51" i="4"/>
  <c r="Y71" i="4"/>
  <c r="V71" i="4"/>
  <c r="Y93" i="4"/>
  <c r="V93" i="4"/>
  <c r="Y19" i="5"/>
  <c r="V19" i="5"/>
  <c r="Y40" i="5"/>
  <c r="V40" i="5"/>
  <c r="Y65" i="5"/>
  <c r="V65" i="5"/>
  <c r="Y78" i="5"/>
  <c r="V78" i="5"/>
  <c r="Y92" i="5"/>
  <c r="V92" i="5"/>
  <c r="Y6" i="5"/>
  <c r="V6" i="5"/>
  <c r="Y23" i="5"/>
  <c r="V23" i="5"/>
  <c r="Y45" i="5"/>
  <c r="V45" i="5"/>
  <c r="Y69" i="5"/>
  <c r="V69" i="5"/>
  <c r="V81" i="5"/>
  <c r="Y94" i="5"/>
  <c r="V94" i="5"/>
  <c r="Y27" i="5"/>
  <c r="V27" i="5"/>
  <c r="Y50" i="5"/>
  <c r="V50" i="5"/>
  <c r="Y71" i="5"/>
  <c r="V71" i="5"/>
  <c r="Y83" i="5"/>
  <c r="V83" i="5"/>
  <c r="V98" i="5"/>
  <c r="Y14" i="5"/>
  <c r="V14" i="5"/>
  <c r="V33" i="5"/>
  <c r="Y54" i="5"/>
  <c r="V54" i="5"/>
  <c r="Y74" i="5"/>
  <c r="V74" i="5"/>
  <c r="Y86" i="5"/>
  <c r="V86" i="5"/>
  <c r="Y102" i="5"/>
  <c r="V102" i="5"/>
  <c r="U30" i="3"/>
  <c r="AA30" i="3" s="1"/>
  <c r="U28" i="3"/>
  <c r="AA28" i="3" s="1"/>
  <c r="U26" i="3"/>
  <c r="AA26" i="3" s="1"/>
  <c r="U25" i="3"/>
  <c r="AA25" i="3" s="1"/>
  <c r="U24" i="3"/>
  <c r="AA24" i="3" s="1"/>
  <c r="U23" i="3"/>
  <c r="AA23" i="3" s="1"/>
  <c r="U21" i="3"/>
  <c r="AA21" i="3" s="1"/>
  <c r="U18" i="3"/>
  <c r="AA18" i="3" s="1"/>
  <c r="U7" i="3"/>
  <c r="AA7" i="3" s="1"/>
  <c r="U8" i="3"/>
  <c r="AA8" i="3" s="1"/>
  <c r="U9" i="3"/>
  <c r="AA9" i="3" s="1"/>
  <c r="U10" i="3"/>
  <c r="AA10" i="3" s="1"/>
  <c r="U12" i="3"/>
  <c r="AA12" i="3" s="1"/>
  <c r="U55" i="2"/>
  <c r="AA55" i="2" s="1"/>
  <c r="U54" i="2"/>
  <c r="AA54" i="2" s="1"/>
  <c r="U53" i="2"/>
  <c r="AA53" i="2" s="1"/>
  <c r="U52" i="2"/>
  <c r="AA52" i="2" s="1"/>
  <c r="U51" i="2"/>
  <c r="AA51" i="2" s="1"/>
  <c r="U50" i="2"/>
  <c r="AA50" i="2" s="1"/>
  <c r="U47" i="2"/>
  <c r="AA47" i="2" s="1"/>
  <c r="U46" i="2"/>
  <c r="AA46" i="2" s="1"/>
  <c r="U45" i="2"/>
  <c r="AA45" i="2" s="1"/>
  <c r="U44" i="2"/>
  <c r="AA44" i="2" s="1"/>
  <c r="U43" i="2"/>
  <c r="AA43" i="2" s="1"/>
  <c r="U42" i="2"/>
  <c r="AA42" i="2" s="1"/>
  <c r="U40" i="2"/>
  <c r="AA40" i="2" s="1"/>
  <c r="U39" i="2"/>
  <c r="AA39" i="2" s="1"/>
  <c r="U38" i="2"/>
  <c r="AA38" i="2" s="1"/>
  <c r="U37" i="2"/>
  <c r="AA37" i="2" s="1"/>
  <c r="U36" i="2"/>
  <c r="AA36" i="2" s="1"/>
  <c r="U35" i="2"/>
  <c r="AA35" i="2" s="1"/>
  <c r="T33" i="2"/>
  <c r="U28" i="2"/>
  <c r="AA28" i="2" s="1"/>
  <c r="U32" i="2"/>
  <c r="AA32" i="2" s="1"/>
  <c r="U31" i="2"/>
  <c r="AA31" i="2" s="1"/>
  <c r="U30" i="2"/>
  <c r="AA30" i="2" s="1"/>
  <c r="U29" i="2"/>
  <c r="U27" i="2"/>
  <c r="AA27" i="2" s="1"/>
  <c r="U26" i="2"/>
  <c r="AA26" i="2" s="1"/>
  <c r="U25" i="2"/>
  <c r="AA25" i="2" s="1"/>
  <c r="U24" i="2"/>
  <c r="AA24" i="2" s="1"/>
  <c r="U23" i="2"/>
  <c r="AA23" i="2" s="1"/>
  <c r="Z33" i="2" l="1"/>
  <c r="W33" i="2"/>
  <c r="Y63" i="4"/>
  <c r="V63" i="4"/>
  <c r="T21" i="2"/>
  <c r="Z21" i="2" s="1"/>
  <c r="U6" i="2" l="1"/>
  <c r="AA6" i="2" s="1"/>
  <c r="U7" i="2"/>
  <c r="AA7" i="2" s="1"/>
  <c r="U8" i="2"/>
  <c r="AA8" i="2" s="1"/>
  <c r="U9" i="2"/>
  <c r="AA9" i="2" s="1"/>
  <c r="U10" i="2"/>
  <c r="AA10" i="2" s="1"/>
  <c r="U11" i="2"/>
  <c r="AA11" i="2" s="1"/>
  <c r="U12" i="2"/>
  <c r="AA12" i="2" s="1"/>
  <c r="U13" i="2"/>
  <c r="AA13" i="2" s="1"/>
  <c r="U14" i="2"/>
  <c r="AA14" i="2" s="1"/>
  <c r="U15" i="2"/>
  <c r="AA15" i="2" s="1"/>
  <c r="U16" i="2"/>
  <c r="AA16" i="2" s="1"/>
  <c r="U17" i="2"/>
  <c r="AA17" i="2" s="1"/>
  <c r="U18" i="2"/>
  <c r="AA18" i="2" s="1"/>
  <c r="U19" i="2"/>
  <c r="AA19" i="2" s="1"/>
  <c r="U20" i="2"/>
  <c r="AA20" i="2" s="1"/>
  <c r="Q105" i="5" l="1"/>
  <c r="P105" i="5"/>
  <c r="R105" i="5" s="1"/>
  <c r="Q104" i="5"/>
  <c r="P104" i="5"/>
  <c r="R104" i="5" s="1"/>
  <c r="Q109" i="5"/>
  <c r="P109" i="5"/>
  <c r="Q108" i="5"/>
  <c r="P108" i="5"/>
  <c r="Q114" i="5"/>
  <c r="P114" i="5"/>
  <c r="Q113" i="5"/>
  <c r="P113" i="5"/>
  <c r="N108" i="5"/>
  <c r="N117" i="5"/>
  <c r="P119" i="5"/>
  <c r="P118" i="5"/>
  <c r="P117" i="5"/>
  <c r="L119" i="5"/>
  <c r="L118" i="5"/>
  <c r="L117" i="5"/>
  <c r="L109" i="5"/>
  <c r="L108" i="5"/>
  <c r="Q119" i="5"/>
  <c r="Q118" i="5"/>
  <c r="Q117" i="5"/>
  <c r="N114" i="5"/>
  <c r="N113" i="5"/>
  <c r="O110" i="5"/>
  <c r="M110" i="5"/>
  <c r="N110" i="5" s="1"/>
  <c r="N109" i="5"/>
  <c r="I105" i="5"/>
  <c r="AI105" i="5" s="1"/>
  <c r="H105" i="5"/>
  <c r="F105" i="5"/>
  <c r="D105" i="5"/>
  <c r="I104" i="5"/>
  <c r="AI104" i="5" s="1"/>
  <c r="H104" i="5"/>
  <c r="F104" i="5"/>
  <c r="D104" i="5"/>
  <c r="O102" i="5"/>
  <c r="T102" i="5" s="1"/>
  <c r="Z102" i="5" s="1"/>
  <c r="M102" i="5"/>
  <c r="Q101" i="5"/>
  <c r="P101" i="5"/>
  <c r="N101" i="5"/>
  <c r="Q100" i="5"/>
  <c r="P100" i="5"/>
  <c r="R100" i="5" s="1"/>
  <c r="N100" i="5"/>
  <c r="Q99" i="5"/>
  <c r="P99" i="5"/>
  <c r="N99" i="5"/>
  <c r="O98" i="5"/>
  <c r="M98" i="5"/>
  <c r="Q98" i="5" s="1"/>
  <c r="Q95" i="5"/>
  <c r="P95" i="5"/>
  <c r="N95" i="5"/>
  <c r="O94" i="5"/>
  <c r="T94" i="5" s="1"/>
  <c r="Z94" i="5" s="1"/>
  <c r="M94" i="5"/>
  <c r="Q93" i="5"/>
  <c r="P93" i="5"/>
  <c r="R93" i="5" s="1"/>
  <c r="O92" i="5"/>
  <c r="T92" i="5" s="1"/>
  <c r="Z92" i="5" s="1"/>
  <c r="M92" i="5"/>
  <c r="Q91" i="5"/>
  <c r="P91" i="5"/>
  <c r="N91" i="5"/>
  <c r="P90" i="5"/>
  <c r="N90" i="5"/>
  <c r="Q87" i="5"/>
  <c r="P87" i="5"/>
  <c r="N87" i="5"/>
  <c r="O86" i="5"/>
  <c r="M86" i="5"/>
  <c r="N86" i="5" s="1"/>
  <c r="Q85" i="5"/>
  <c r="P85" i="5"/>
  <c r="N85" i="5"/>
  <c r="Q84" i="5"/>
  <c r="P84" i="5"/>
  <c r="N84" i="5"/>
  <c r="O83" i="5"/>
  <c r="M83" i="5"/>
  <c r="Q82" i="5"/>
  <c r="P82" i="5"/>
  <c r="N82" i="5"/>
  <c r="O81" i="5"/>
  <c r="M81" i="5"/>
  <c r="N81" i="5" s="1"/>
  <c r="Q80" i="5"/>
  <c r="P80" i="5"/>
  <c r="N80" i="5"/>
  <c r="Q79" i="5"/>
  <c r="P79" i="5"/>
  <c r="N79" i="5"/>
  <c r="O78" i="5"/>
  <c r="M78" i="5"/>
  <c r="Q77" i="5"/>
  <c r="P77" i="5"/>
  <c r="N77" i="5"/>
  <c r="R77" i="5" s="1"/>
  <c r="Q76" i="5"/>
  <c r="P76" i="5"/>
  <c r="N76" i="5"/>
  <c r="Q75" i="5"/>
  <c r="P75" i="5"/>
  <c r="N75" i="5"/>
  <c r="O74" i="5"/>
  <c r="M74" i="5"/>
  <c r="N74" i="5" s="1"/>
  <c r="Q73" i="5"/>
  <c r="P73" i="5"/>
  <c r="N73" i="5"/>
  <c r="Q72" i="5"/>
  <c r="P72" i="5"/>
  <c r="N72" i="5"/>
  <c r="O71" i="5"/>
  <c r="T71" i="5" s="1"/>
  <c r="Z71" i="5" s="1"/>
  <c r="M71" i="5"/>
  <c r="Q71" i="5" s="1"/>
  <c r="Q70" i="5"/>
  <c r="P70" i="5"/>
  <c r="N70" i="5"/>
  <c r="O69" i="5"/>
  <c r="M69" i="5"/>
  <c r="N69" i="5" s="1"/>
  <c r="Q68" i="5"/>
  <c r="P68" i="5"/>
  <c r="N68" i="5"/>
  <c r="R68" i="5" s="1"/>
  <c r="Q67" i="5"/>
  <c r="P67" i="5"/>
  <c r="N67" i="5"/>
  <c r="O65" i="5"/>
  <c r="M65" i="5"/>
  <c r="N65" i="5" s="1"/>
  <c r="O54" i="5"/>
  <c r="M54" i="5"/>
  <c r="Q53" i="5"/>
  <c r="P53" i="5"/>
  <c r="N53" i="5"/>
  <c r="Q52" i="5"/>
  <c r="P52" i="5"/>
  <c r="N52" i="5"/>
  <c r="O50" i="5"/>
  <c r="M50" i="5"/>
  <c r="N50" i="5" s="1"/>
  <c r="Q49" i="5"/>
  <c r="P49" i="5"/>
  <c r="N49" i="5"/>
  <c r="Q48" i="5"/>
  <c r="P48" i="5"/>
  <c r="N48" i="5"/>
  <c r="O45" i="5"/>
  <c r="T45" i="5" s="1"/>
  <c r="Z45" i="5" s="1"/>
  <c r="M45" i="5"/>
  <c r="N45" i="5" s="1"/>
  <c r="Q43" i="5"/>
  <c r="AI43" i="5" s="1"/>
  <c r="P43" i="5"/>
  <c r="N43" i="5"/>
  <c r="Q42" i="5"/>
  <c r="AI42" i="5" s="1"/>
  <c r="P42" i="5"/>
  <c r="N42" i="5"/>
  <c r="O40" i="5"/>
  <c r="T40" i="5" s="1"/>
  <c r="Z40" i="5" s="1"/>
  <c r="M40" i="5"/>
  <c r="Q39" i="5"/>
  <c r="P39" i="5"/>
  <c r="N39" i="5"/>
  <c r="Q38" i="5"/>
  <c r="P38" i="5"/>
  <c r="R38" i="5" s="1"/>
  <c r="N38" i="5"/>
  <c r="Q37" i="5"/>
  <c r="P37" i="5"/>
  <c r="N37" i="5"/>
  <c r="O33" i="5"/>
  <c r="T33" i="5" s="1"/>
  <c r="Z33" i="5" s="1"/>
  <c r="M33" i="5"/>
  <c r="N33" i="5" s="1"/>
  <c r="O27" i="5"/>
  <c r="T27" i="5" s="1"/>
  <c r="Z27" i="5" s="1"/>
  <c r="M27" i="5"/>
  <c r="N27" i="5" s="1"/>
  <c r="Q26" i="5"/>
  <c r="P26" i="5"/>
  <c r="N26" i="5"/>
  <c r="Q25" i="5"/>
  <c r="P25" i="5"/>
  <c r="N25" i="5"/>
  <c r="O23" i="5"/>
  <c r="T23" i="5" s="1"/>
  <c r="Z23" i="5" s="1"/>
  <c r="N23" i="5"/>
  <c r="M23" i="5"/>
  <c r="Q22" i="5"/>
  <c r="P22" i="5"/>
  <c r="N22" i="5"/>
  <c r="Q21" i="5"/>
  <c r="P21" i="5"/>
  <c r="N21" i="5"/>
  <c r="O19" i="5"/>
  <c r="T19" i="5" s="1"/>
  <c r="Z19" i="5" s="1"/>
  <c r="M19" i="5"/>
  <c r="Q19" i="5" s="1"/>
  <c r="Q18" i="5"/>
  <c r="P18" i="5"/>
  <c r="N18" i="5"/>
  <c r="Q17" i="5"/>
  <c r="P17" i="5"/>
  <c r="N17" i="5"/>
  <c r="Q16" i="5"/>
  <c r="P16" i="5"/>
  <c r="N16" i="5"/>
  <c r="O14" i="5"/>
  <c r="M14" i="5"/>
  <c r="Q13" i="5"/>
  <c r="P13" i="5"/>
  <c r="N13" i="5"/>
  <c r="Q12" i="5"/>
  <c r="P12" i="5"/>
  <c r="N12" i="5"/>
  <c r="Q10" i="5"/>
  <c r="P10" i="5"/>
  <c r="N10" i="5"/>
  <c r="Q9" i="5"/>
  <c r="P9" i="5"/>
  <c r="N9" i="5"/>
  <c r="O6" i="5"/>
  <c r="T6" i="5" s="1"/>
  <c r="Z6" i="5" s="1"/>
  <c r="M6" i="5"/>
  <c r="Q5" i="5"/>
  <c r="P5" i="5"/>
  <c r="N5" i="5"/>
  <c r="O93" i="4"/>
  <c r="M93" i="4"/>
  <c r="N93" i="4" s="1"/>
  <c r="Q92" i="4"/>
  <c r="P92" i="4"/>
  <c r="N92" i="4"/>
  <c r="Q91" i="4"/>
  <c r="P91" i="4"/>
  <c r="N91" i="4"/>
  <c r="R91" i="4" s="1"/>
  <c r="Q90" i="4"/>
  <c r="P90" i="4"/>
  <c r="N90" i="4"/>
  <c r="P87" i="4"/>
  <c r="O87" i="4"/>
  <c r="T87" i="4" s="1"/>
  <c r="Z87" i="4" s="1"/>
  <c r="N87" i="4"/>
  <c r="R87" i="4" s="1"/>
  <c r="M87" i="4"/>
  <c r="Q87" i="4" s="1"/>
  <c r="Q86" i="4"/>
  <c r="P86" i="4"/>
  <c r="N86" i="4"/>
  <c r="O84" i="4"/>
  <c r="T84" i="4" s="1"/>
  <c r="Z84" i="4" s="1"/>
  <c r="M84" i="4"/>
  <c r="Q84" i="4" s="1"/>
  <c r="Q83" i="4"/>
  <c r="P83" i="4"/>
  <c r="R83" i="4" s="1"/>
  <c r="N83" i="4"/>
  <c r="Q82" i="4"/>
  <c r="P82" i="4"/>
  <c r="N82" i="4"/>
  <c r="Q81" i="4"/>
  <c r="P81" i="4"/>
  <c r="R81" i="4" s="1"/>
  <c r="N81" i="4"/>
  <c r="Q80" i="4"/>
  <c r="P80" i="4"/>
  <c r="N80" i="4"/>
  <c r="O79" i="4"/>
  <c r="T79" i="4" s="1"/>
  <c r="Z79" i="4" s="1"/>
  <c r="M79" i="4"/>
  <c r="Q79" i="4" s="1"/>
  <c r="Q78" i="4"/>
  <c r="P78" i="4"/>
  <c r="R78" i="4" s="1"/>
  <c r="N78" i="4"/>
  <c r="Q77" i="4"/>
  <c r="P77" i="4"/>
  <c r="R77" i="4" s="1"/>
  <c r="N77" i="4"/>
  <c r="Q76" i="4"/>
  <c r="P76" i="4"/>
  <c r="N76" i="4"/>
  <c r="Q73" i="4"/>
  <c r="P73" i="4"/>
  <c r="N73" i="4"/>
  <c r="R73" i="4" s="1"/>
  <c r="Q72" i="4"/>
  <c r="P72" i="4"/>
  <c r="N72" i="4"/>
  <c r="O71" i="4"/>
  <c r="M71" i="4"/>
  <c r="K71" i="4"/>
  <c r="Q70" i="4"/>
  <c r="P70" i="4"/>
  <c r="R70" i="4" s="1"/>
  <c r="Q69" i="4"/>
  <c r="P69" i="4"/>
  <c r="N69" i="4"/>
  <c r="O66" i="4"/>
  <c r="M66" i="4"/>
  <c r="Q65" i="4"/>
  <c r="P65" i="4"/>
  <c r="R65" i="4" s="1"/>
  <c r="N65" i="4"/>
  <c r="M63" i="4"/>
  <c r="K63" i="4"/>
  <c r="G71" i="4"/>
  <c r="E71" i="4"/>
  <c r="C71" i="4"/>
  <c r="B71" i="4"/>
  <c r="H70" i="4"/>
  <c r="F70" i="4"/>
  <c r="J70" i="4" s="1"/>
  <c r="D70" i="4"/>
  <c r="I70" i="4"/>
  <c r="AI70" i="4" s="1"/>
  <c r="N98" i="5" l="1"/>
  <c r="Q6" i="5"/>
  <c r="P19" i="5"/>
  <c r="R13" i="5"/>
  <c r="R17" i="5"/>
  <c r="R37" i="5"/>
  <c r="Q40" i="5"/>
  <c r="Q54" i="5"/>
  <c r="N66" i="4"/>
  <c r="Q71" i="4"/>
  <c r="N79" i="4"/>
  <c r="R80" i="4"/>
  <c r="N84" i="4"/>
  <c r="R86" i="4"/>
  <c r="R92" i="4"/>
  <c r="P93" i="4"/>
  <c r="T93" i="4"/>
  <c r="Z93" i="4" s="1"/>
  <c r="T66" i="4"/>
  <c r="Z66" i="4" s="1"/>
  <c r="P71" i="4"/>
  <c r="T71" i="4"/>
  <c r="Z71" i="4" s="1"/>
  <c r="P66" i="4"/>
  <c r="R69" i="4"/>
  <c r="R72" i="4"/>
  <c r="R76" i="4"/>
  <c r="P79" i="4"/>
  <c r="R82" i="4"/>
  <c r="P84" i="4"/>
  <c r="R90" i="4"/>
  <c r="P98" i="5"/>
  <c r="R98" i="5" s="1"/>
  <c r="T98" i="5"/>
  <c r="J104" i="5"/>
  <c r="J105" i="5"/>
  <c r="P110" i="5"/>
  <c r="T110" i="5"/>
  <c r="Z110" i="5" s="1"/>
  <c r="R9" i="5"/>
  <c r="P65" i="5"/>
  <c r="T65" i="5"/>
  <c r="Z65" i="5" s="1"/>
  <c r="P69" i="5"/>
  <c r="T69" i="5"/>
  <c r="Z69" i="5" s="1"/>
  <c r="P78" i="5"/>
  <c r="T78" i="5"/>
  <c r="Z78" i="5" s="1"/>
  <c r="P81" i="5"/>
  <c r="T81" i="5"/>
  <c r="Z81" i="5" s="1"/>
  <c r="N6" i="5"/>
  <c r="Q14" i="5"/>
  <c r="N19" i="5"/>
  <c r="R19" i="5" s="1"/>
  <c r="R21" i="5"/>
  <c r="P23" i="5"/>
  <c r="R23" i="5" s="1"/>
  <c r="R26" i="5"/>
  <c r="R42" i="5"/>
  <c r="R48" i="5"/>
  <c r="P50" i="5"/>
  <c r="T50" i="5"/>
  <c r="Z50" i="5" s="1"/>
  <c r="N54" i="5"/>
  <c r="R67" i="5"/>
  <c r="R70" i="5"/>
  <c r="R73" i="5"/>
  <c r="P74" i="5"/>
  <c r="R74" i="5" s="1"/>
  <c r="T74" i="5"/>
  <c r="Z74" i="5" s="1"/>
  <c r="R76" i="5"/>
  <c r="R79" i="5"/>
  <c r="R82" i="5"/>
  <c r="P83" i="5"/>
  <c r="T83" i="5"/>
  <c r="Z83" i="5" s="1"/>
  <c r="R85" i="5"/>
  <c r="P86" i="5"/>
  <c r="T86" i="5"/>
  <c r="Z86" i="5" s="1"/>
  <c r="R99" i="5"/>
  <c r="Q102" i="5"/>
  <c r="P6" i="5"/>
  <c r="R10" i="5"/>
  <c r="P14" i="5"/>
  <c r="T14" i="5"/>
  <c r="Z14" i="5" s="1"/>
  <c r="Q23" i="5"/>
  <c r="P54" i="5"/>
  <c r="R54" i="5" s="1"/>
  <c r="T54" i="5"/>
  <c r="Z54" i="5" s="1"/>
  <c r="R72" i="5"/>
  <c r="R75" i="5"/>
  <c r="R84" i="5"/>
  <c r="R87" i="5"/>
  <c r="R5" i="5"/>
  <c r="R12" i="5"/>
  <c r="R16" i="5"/>
  <c r="R22" i="5"/>
  <c r="N40" i="5"/>
  <c r="P45" i="5"/>
  <c r="R53" i="5"/>
  <c r="P71" i="5"/>
  <c r="R91" i="5"/>
  <c r="P102" i="5"/>
  <c r="R117" i="5"/>
  <c r="R114" i="5"/>
  <c r="R109" i="5"/>
  <c r="P27" i="5"/>
  <c r="P33" i="5"/>
  <c r="R33" i="5" s="1"/>
  <c r="R39" i="5"/>
  <c r="Q50" i="5"/>
  <c r="R52" i="5"/>
  <c r="N14" i="5"/>
  <c r="R14" i="5" s="1"/>
  <c r="R18" i="5"/>
  <c r="R25" i="5"/>
  <c r="P40" i="5"/>
  <c r="R43" i="5"/>
  <c r="R49" i="5"/>
  <c r="R65" i="5"/>
  <c r="Q78" i="5"/>
  <c r="R95" i="5"/>
  <c r="N102" i="5"/>
  <c r="R102" i="5" s="1"/>
  <c r="R113" i="5"/>
  <c r="R108" i="5"/>
  <c r="R80" i="5"/>
  <c r="Q83" i="5"/>
  <c r="R86" i="5"/>
  <c r="Q92" i="5"/>
  <c r="Q94" i="5"/>
  <c r="R101" i="5"/>
  <c r="Q110" i="5"/>
  <c r="R69" i="5"/>
  <c r="R81" i="5"/>
  <c r="R90" i="5"/>
  <c r="N71" i="5"/>
  <c r="R71" i="5" s="1"/>
  <c r="N78" i="5"/>
  <c r="R78" i="5" s="1"/>
  <c r="N83" i="5"/>
  <c r="R83" i="5" s="1"/>
  <c r="Q74" i="5"/>
  <c r="Q81" i="5"/>
  <c r="Q86" i="5"/>
  <c r="P92" i="5"/>
  <c r="R92" i="5" s="1"/>
  <c r="P94" i="5"/>
  <c r="R94" i="5" s="1"/>
  <c r="Q69" i="5"/>
  <c r="Q65" i="5"/>
  <c r="R50" i="5"/>
  <c r="R45" i="5"/>
  <c r="Q45" i="5"/>
  <c r="Q33" i="5"/>
  <c r="R27" i="5"/>
  <c r="Q27" i="5"/>
  <c r="R93" i="4"/>
  <c r="Q93" i="4"/>
  <c r="N71" i="4"/>
  <c r="R71" i="4" s="1"/>
  <c r="Q66" i="4"/>
  <c r="N63" i="4"/>
  <c r="R84" i="4" l="1"/>
  <c r="R66" i="4"/>
  <c r="R79" i="4"/>
  <c r="R40" i="5"/>
  <c r="R6" i="5"/>
  <c r="Q60" i="4"/>
  <c r="P60" i="4"/>
  <c r="Q59" i="4"/>
  <c r="P59" i="4"/>
  <c r="N62" i="4"/>
  <c r="N61" i="4"/>
  <c r="N60" i="4"/>
  <c r="N59" i="4"/>
  <c r="L61" i="4"/>
  <c r="R61" i="4" s="1"/>
  <c r="L60" i="4"/>
  <c r="L59" i="4"/>
  <c r="P57" i="4"/>
  <c r="Q56" i="4"/>
  <c r="P56" i="4"/>
  <c r="Q55" i="4"/>
  <c r="P55" i="4"/>
  <c r="N57" i="4"/>
  <c r="N56" i="4"/>
  <c r="N55" i="4"/>
  <c r="L56" i="4"/>
  <c r="L55" i="4"/>
  <c r="O57" i="4"/>
  <c r="T57" i="4" s="1"/>
  <c r="Z57" i="4" s="1"/>
  <c r="Q52" i="4"/>
  <c r="P52" i="4"/>
  <c r="R52" i="4" s="1"/>
  <c r="Q51" i="4"/>
  <c r="Q50" i="4"/>
  <c r="P50" i="4"/>
  <c r="N53" i="4"/>
  <c r="N52" i="4"/>
  <c r="N51" i="4"/>
  <c r="N50" i="4"/>
  <c r="L52" i="4"/>
  <c r="L50" i="4"/>
  <c r="R50" i="4" s="1"/>
  <c r="O53" i="4"/>
  <c r="T53" i="4" s="1"/>
  <c r="Z53" i="4" s="1"/>
  <c r="O51" i="4"/>
  <c r="Q46" i="4"/>
  <c r="P46" i="4"/>
  <c r="Q45" i="4"/>
  <c r="P45" i="4"/>
  <c r="Q44" i="4"/>
  <c r="P44" i="4"/>
  <c r="Q43" i="4"/>
  <c r="P43" i="4"/>
  <c r="N46" i="4"/>
  <c r="N45" i="4"/>
  <c r="N44" i="4"/>
  <c r="N43" i="4"/>
  <c r="L46" i="4"/>
  <c r="L45" i="4"/>
  <c r="L44" i="4"/>
  <c r="L43" i="4"/>
  <c r="Q40" i="4"/>
  <c r="Q39" i="4"/>
  <c r="Q38" i="4"/>
  <c r="Q37" i="4"/>
  <c r="Q35" i="4"/>
  <c r="Q34" i="4"/>
  <c r="Q33" i="4"/>
  <c r="Q32" i="4"/>
  <c r="Q31" i="4"/>
  <c r="P40" i="4"/>
  <c r="P39" i="4"/>
  <c r="P38" i="4"/>
  <c r="P37" i="4"/>
  <c r="P35" i="4"/>
  <c r="P34" i="4"/>
  <c r="P33" i="4"/>
  <c r="P32" i="4"/>
  <c r="P31" i="4"/>
  <c r="N40" i="4"/>
  <c r="N39" i="4"/>
  <c r="N38" i="4"/>
  <c r="N37" i="4"/>
  <c r="N35" i="4"/>
  <c r="N34" i="4"/>
  <c r="N33" i="4"/>
  <c r="N32" i="4"/>
  <c r="N31" i="4"/>
  <c r="L40" i="4"/>
  <c r="R40" i="4" s="1"/>
  <c r="L39" i="4"/>
  <c r="R39" i="4" s="1"/>
  <c r="L38" i="4"/>
  <c r="R38" i="4" s="1"/>
  <c r="L37" i="4"/>
  <c r="R37" i="4" s="1"/>
  <c r="L35" i="4"/>
  <c r="R35" i="4" s="1"/>
  <c r="L34" i="4"/>
  <c r="R34" i="4" s="1"/>
  <c r="L33" i="4"/>
  <c r="R33" i="4" s="1"/>
  <c r="L32" i="4"/>
  <c r="R32" i="4" s="1"/>
  <c r="L31" i="4"/>
  <c r="R31" i="4" s="1"/>
  <c r="O41" i="4"/>
  <c r="T41" i="4" s="1"/>
  <c r="Z41" i="4" s="1"/>
  <c r="M41" i="4"/>
  <c r="N41" i="4" s="1"/>
  <c r="P28" i="4"/>
  <c r="P27" i="4"/>
  <c r="P26" i="4"/>
  <c r="P25" i="4"/>
  <c r="N29" i="4"/>
  <c r="N28" i="4"/>
  <c r="N27" i="4"/>
  <c r="N26" i="4"/>
  <c r="N25" i="4"/>
  <c r="L28" i="4"/>
  <c r="R28" i="4" s="1"/>
  <c r="L27" i="4"/>
  <c r="R27" i="4" s="1"/>
  <c r="L26" i="4"/>
  <c r="R26" i="4" s="1"/>
  <c r="L25" i="4"/>
  <c r="R25" i="4" s="1"/>
  <c r="O29" i="4"/>
  <c r="T29" i="4" s="1"/>
  <c r="Z29" i="4" s="1"/>
  <c r="M29" i="4"/>
  <c r="Q22" i="4"/>
  <c r="Q21" i="4"/>
  <c r="Q20" i="4"/>
  <c r="Q19" i="4"/>
  <c r="Q18" i="4"/>
  <c r="Q17" i="4"/>
  <c r="Q16" i="4"/>
  <c r="Q15" i="4"/>
  <c r="Q14" i="4"/>
  <c r="Q13" i="4"/>
  <c r="Q12" i="4"/>
  <c r="Q9" i="4"/>
  <c r="Q8" i="4"/>
  <c r="Q7" i="4"/>
  <c r="Q6" i="4"/>
  <c r="Q5" i="4"/>
  <c r="Q4" i="4"/>
  <c r="P22" i="4"/>
  <c r="P21" i="4"/>
  <c r="P20" i="4"/>
  <c r="P19" i="4"/>
  <c r="P18" i="4"/>
  <c r="P17" i="4"/>
  <c r="P16" i="4"/>
  <c r="P15" i="4"/>
  <c r="P14" i="4"/>
  <c r="P13" i="4"/>
  <c r="P12" i="4"/>
  <c r="O23" i="4"/>
  <c r="T23" i="4" s="1"/>
  <c r="Z23" i="4" s="1"/>
  <c r="M23" i="4"/>
  <c r="Q23" i="4" s="1"/>
  <c r="P5" i="4"/>
  <c r="P6" i="4"/>
  <c r="P7" i="4"/>
  <c r="P8" i="4"/>
  <c r="P9" i="4"/>
  <c r="O10" i="4"/>
  <c r="T10" i="4" s="1"/>
  <c r="Z10" i="4" s="1"/>
  <c r="N23" i="4"/>
  <c r="N22" i="4"/>
  <c r="N21" i="4"/>
  <c r="N20" i="4"/>
  <c r="N19" i="4"/>
  <c r="N18" i="4"/>
  <c r="N17" i="4"/>
  <c r="N16" i="4"/>
  <c r="N15" i="4"/>
  <c r="N14" i="4"/>
  <c r="N13" i="4"/>
  <c r="N12" i="4"/>
  <c r="N9" i="4"/>
  <c r="N8" i="4"/>
  <c r="R8" i="4" s="1"/>
  <c r="N7" i="4"/>
  <c r="N6" i="4"/>
  <c r="N5" i="4"/>
  <c r="N4" i="4"/>
  <c r="L22" i="4"/>
  <c r="L21" i="4"/>
  <c r="L20" i="4"/>
  <c r="L19" i="4"/>
  <c r="L18" i="4"/>
  <c r="L17" i="4"/>
  <c r="L16" i="4"/>
  <c r="R16" i="4" s="1"/>
  <c r="L15" i="4"/>
  <c r="L14" i="4"/>
  <c r="R14" i="4" s="1"/>
  <c r="L13" i="4"/>
  <c r="L12" i="4"/>
  <c r="R12" i="4" s="1"/>
  <c r="L9" i="4"/>
  <c r="L8" i="4"/>
  <c r="L7" i="4"/>
  <c r="L6" i="4"/>
  <c r="R6" i="4" s="1"/>
  <c r="L5" i="4"/>
  <c r="L4" i="4"/>
  <c r="R20" i="4" l="1"/>
  <c r="R9" i="4"/>
  <c r="R5" i="4"/>
  <c r="R13" i="4"/>
  <c r="R17" i="4"/>
  <c r="R21" i="4"/>
  <c r="P29" i="4"/>
  <c r="Q57" i="4"/>
  <c r="R22" i="4"/>
  <c r="P41" i="4"/>
  <c r="Q41" i="4"/>
  <c r="R18" i="4"/>
  <c r="R7" i="4"/>
  <c r="R15" i="4"/>
  <c r="R19" i="4"/>
  <c r="P23" i="4"/>
  <c r="T51" i="4"/>
  <c r="Z51" i="4" s="1"/>
  <c r="P51" i="4"/>
  <c r="P53" i="4"/>
  <c r="R44" i="4"/>
  <c r="Q53" i="4"/>
  <c r="R46" i="4"/>
  <c r="R56" i="4"/>
  <c r="R59" i="4"/>
  <c r="R43" i="4"/>
  <c r="R45" i="4"/>
  <c r="R55" i="4"/>
  <c r="R60" i="4"/>
  <c r="M10" i="4"/>
  <c r="O55" i="3"/>
  <c r="O56" i="3"/>
  <c r="O57" i="3"/>
  <c r="O58" i="3"/>
  <c r="M55" i="3"/>
  <c r="M56" i="3"/>
  <c r="M57" i="3"/>
  <c r="R57" i="3"/>
  <c r="Q57" i="3"/>
  <c r="R56" i="3"/>
  <c r="Q56" i="3"/>
  <c r="S56" i="3" s="1"/>
  <c r="R55" i="3"/>
  <c r="Q55" i="3"/>
  <c r="R54" i="3"/>
  <c r="Q54" i="3"/>
  <c r="O54" i="3"/>
  <c r="M54" i="3"/>
  <c r="P58" i="3"/>
  <c r="O46" i="3"/>
  <c r="O47" i="3"/>
  <c r="O48" i="3"/>
  <c r="O49" i="3"/>
  <c r="O50" i="3"/>
  <c r="O51" i="3"/>
  <c r="O52" i="3"/>
  <c r="M46" i="3"/>
  <c r="M47" i="3"/>
  <c r="M48" i="3"/>
  <c r="M49" i="3"/>
  <c r="M50" i="3"/>
  <c r="M51" i="3"/>
  <c r="S51" i="3" s="1"/>
  <c r="R51" i="3"/>
  <c r="R50" i="3"/>
  <c r="Q50" i="3"/>
  <c r="R49" i="3"/>
  <c r="Q49" i="3"/>
  <c r="R48" i="3"/>
  <c r="Q48" i="3"/>
  <c r="R47" i="3"/>
  <c r="Q47" i="3"/>
  <c r="R46" i="3"/>
  <c r="Q46" i="3"/>
  <c r="R45" i="3"/>
  <c r="Q45" i="3"/>
  <c r="O45" i="3"/>
  <c r="M45" i="3"/>
  <c r="P52" i="3"/>
  <c r="U52" i="3" s="1"/>
  <c r="AA52" i="3" s="1"/>
  <c r="O23" i="3"/>
  <c r="O25" i="3"/>
  <c r="O26" i="3"/>
  <c r="O28" i="3"/>
  <c r="O30" i="3"/>
  <c r="M23" i="3"/>
  <c r="M25" i="3"/>
  <c r="M26" i="3"/>
  <c r="M28" i="3"/>
  <c r="M30" i="3"/>
  <c r="O21" i="3"/>
  <c r="M21" i="3"/>
  <c r="R30" i="3"/>
  <c r="Q30" i="3"/>
  <c r="R28" i="3"/>
  <c r="Q28" i="3"/>
  <c r="R26" i="3"/>
  <c r="Q26" i="3"/>
  <c r="R25" i="3"/>
  <c r="Q25" i="3"/>
  <c r="R23" i="3"/>
  <c r="Q23" i="3"/>
  <c r="R21" i="3"/>
  <c r="Q21" i="3"/>
  <c r="U31" i="3"/>
  <c r="AA31" i="3" s="1"/>
  <c r="N31" i="3"/>
  <c r="R31" i="3" s="1"/>
  <c r="R6" i="3"/>
  <c r="R7" i="3"/>
  <c r="R8" i="3"/>
  <c r="R9" i="3"/>
  <c r="R10" i="3"/>
  <c r="R12" i="3"/>
  <c r="R17" i="3"/>
  <c r="R18" i="3"/>
  <c r="Q6" i="3"/>
  <c r="Q7" i="3"/>
  <c r="Q8" i="3"/>
  <c r="Q9" i="3"/>
  <c r="Q10" i="3"/>
  <c r="Q12" i="3"/>
  <c r="Q16" i="3"/>
  <c r="Q17" i="3"/>
  <c r="Q18" i="3"/>
  <c r="O6" i="3"/>
  <c r="O7" i="3"/>
  <c r="O8" i="3"/>
  <c r="O9" i="3"/>
  <c r="O10" i="3"/>
  <c r="O12" i="3"/>
  <c r="O13" i="3"/>
  <c r="O16" i="3"/>
  <c r="O17" i="3"/>
  <c r="O18" i="3"/>
  <c r="M6" i="3"/>
  <c r="M7" i="3"/>
  <c r="S7" i="3" s="1"/>
  <c r="M8" i="3"/>
  <c r="M9" i="3"/>
  <c r="M10" i="3"/>
  <c r="M12" i="3"/>
  <c r="S12" i="3" s="1"/>
  <c r="M13" i="3"/>
  <c r="M17" i="3"/>
  <c r="M18" i="3"/>
  <c r="O36" i="2"/>
  <c r="O37" i="2"/>
  <c r="O38" i="2"/>
  <c r="O39" i="2"/>
  <c r="O40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R55" i="2"/>
  <c r="Q55" i="2"/>
  <c r="R54" i="2"/>
  <c r="Q54" i="2"/>
  <c r="R53" i="2"/>
  <c r="Q53" i="2"/>
  <c r="S53" i="2" s="1"/>
  <c r="R52" i="2"/>
  <c r="Q52" i="2"/>
  <c r="R51" i="2"/>
  <c r="Q51" i="2"/>
  <c r="S51" i="2" s="1"/>
  <c r="R50" i="2"/>
  <c r="Q50" i="2"/>
  <c r="R49" i="2"/>
  <c r="Q49" i="2"/>
  <c r="S49" i="2" s="1"/>
  <c r="R48" i="2"/>
  <c r="Q48" i="2"/>
  <c r="R47" i="2"/>
  <c r="Q47" i="2"/>
  <c r="S47" i="2" s="1"/>
  <c r="R46" i="2"/>
  <c r="Q46" i="2"/>
  <c r="R45" i="2"/>
  <c r="Q45" i="2"/>
  <c r="R44" i="2"/>
  <c r="AJ44" i="2" s="1"/>
  <c r="Q44" i="2"/>
  <c r="R43" i="2"/>
  <c r="Q43" i="2"/>
  <c r="R42" i="2"/>
  <c r="Q42" i="2"/>
  <c r="R40" i="2"/>
  <c r="Q40" i="2"/>
  <c r="R39" i="2"/>
  <c r="Q39" i="2"/>
  <c r="R38" i="2"/>
  <c r="Q38" i="2"/>
  <c r="S38" i="2" s="1"/>
  <c r="R37" i="2"/>
  <c r="Q37" i="2"/>
  <c r="R36" i="2"/>
  <c r="Q36" i="2"/>
  <c r="S36" i="2" s="1"/>
  <c r="R35" i="2"/>
  <c r="Q35" i="2"/>
  <c r="O35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0" i="2"/>
  <c r="M39" i="2"/>
  <c r="M38" i="2"/>
  <c r="M37" i="2"/>
  <c r="M36" i="2"/>
  <c r="M35" i="2"/>
  <c r="S35" i="2" s="1"/>
  <c r="R32" i="2"/>
  <c r="R31" i="2"/>
  <c r="R30" i="2"/>
  <c r="R28" i="2"/>
  <c r="R27" i="2"/>
  <c r="R26" i="2"/>
  <c r="R25" i="2"/>
  <c r="R24" i="2"/>
  <c r="R23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Q24" i="2"/>
  <c r="Q25" i="2"/>
  <c r="Q26" i="2"/>
  <c r="Q27" i="2"/>
  <c r="Q28" i="2"/>
  <c r="Q30" i="2"/>
  <c r="Q31" i="2"/>
  <c r="Q32" i="2"/>
  <c r="Q23" i="2"/>
  <c r="P33" i="2"/>
  <c r="U33" i="2" s="1"/>
  <c r="AA33" i="2" s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P21" i="2"/>
  <c r="N33" i="2"/>
  <c r="L33" i="2"/>
  <c r="R33" i="2" s="1"/>
  <c r="S17" i="3" l="1"/>
  <c r="S26" i="3"/>
  <c r="Q33" i="2"/>
  <c r="S54" i="2"/>
  <c r="S45" i="2"/>
  <c r="Q10" i="4"/>
  <c r="N10" i="4"/>
  <c r="P10" i="4"/>
  <c r="P63" i="4"/>
  <c r="R63" i="4" s="1"/>
  <c r="T63" i="4"/>
  <c r="Z63" i="4" s="1"/>
  <c r="Q63" i="4"/>
  <c r="AI63" i="4" s="1"/>
  <c r="S37" i="2"/>
  <c r="S39" i="2"/>
  <c r="S42" i="2"/>
  <c r="S44" i="2"/>
  <c r="S46" i="2"/>
  <c r="S48" i="2"/>
  <c r="S50" i="2"/>
  <c r="S52" i="2"/>
  <c r="U58" i="3"/>
  <c r="AA58" i="3" s="1"/>
  <c r="R58" i="3"/>
  <c r="S25" i="3"/>
  <c r="S49" i="3"/>
  <c r="S18" i="3"/>
  <c r="S48" i="3"/>
  <c r="S8" i="3"/>
  <c r="S47" i="3"/>
  <c r="S9" i="3"/>
  <c r="S10" i="3"/>
  <c r="S6" i="3"/>
  <c r="S45" i="3"/>
  <c r="O31" i="3"/>
  <c r="S23" i="3"/>
  <c r="Q31" i="3"/>
  <c r="S54" i="3"/>
  <c r="Q58" i="3"/>
  <c r="Q52" i="3"/>
  <c r="R52" i="3"/>
  <c r="S55" i="3"/>
  <c r="S57" i="3"/>
  <c r="S50" i="3"/>
  <c r="S46" i="3"/>
  <c r="S28" i="3"/>
  <c r="S30" i="3"/>
  <c r="S21" i="3"/>
  <c r="S55" i="2"/>
  <c r="S40" i="2"/>
  <c r="S43" i="2"/>
  <c r="O33" i="2" l="1"/>
  <c r="O32" i="2"/>
  <c r="O31" i="2"/>
  <c r="O30" i="2"/>
  <c r="O28" i="2"/>
  <c r="O27" i="2"/>
  <c r="O26" i="2"/>
  <c r="O25" i="2"/>
  <c r="O24" i="2"/>
  <c r="O23" i="2"/>
  <c r="M32" i="2"/>
  <c r="S32" i="2" s="1"/>
  <c r="M31" i="2"/>
  <c r="M30" i="2"/>
  <c r="S30" i="2" s="1"/>
  <c r="M28" i="2"/>
  <c r="S28" i="2" s="1"/>
  <c r="M27" i="2"/>
  <c r="S27" i="2" s="1"/>
  <c r="M26" i="2"/>
  <c r="S26" i="2" s="1"/>
  <c r="M25" i="2"/>
  <c r="S25" i="2" s="1"/>
  <c r="M24" i="2"/>
  <c r="S24" i="2" s="1"/>
  <c r="M23" i="2"/>
  <c r="S23" i="2" s="1"/>
  <c r="N21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L21" i="2"/>
  <c r="R21" i="2" s="1"/>
  <c r="M6" i="2"/>
  <c r="S6" i="2" s="1"/>
  <c r="M7" i="2"/>
  <c r="S7" i="2" s="1"/>
  <c r="M8" i="2"/>
  <c r="S8" i="2" s="1"/>
  <c r="M9" i="2"/>
  <c r="S9" i="2" s="1"/>
  <c r="M10" i="2"/>
  <c r="S10" i="2" s="1"/>
  <c r="M11" i="2"/>
  <c r="S11" i="2" s="1"/>
  <c r="M12" i="2"/>
  <c r="S12" i="2" s="1"/>
  <c r="M13" i="2"/>
  <c r="S13" i="2" s="1"/>
  <c r="M14" i="2"/>
  <c r="S14" i="2" s="1"/>
  <c r="M15" i="2"/>
  <c r="S15" i="2" s="1"/>
  <c r="M16" i="2"/>
  <c r="S16" i="2" s="1"/>
  <c r="M17" i="2"/>
  <c r="S17" i="2" s="1"/>
  <c r="M18" i="2"/>
  <c r="S18" i="2" s="1"/>
  <c r="M19" i="2"/>
  <c r="S19" i="2" s="1"/>
  <c r="M20" i="2"/>
  <c r="S20" i="2" s="1"/>
  <c r="S31" i="2" l="1"/>
  <c r="F95" i="5"/>
  <c r="F93" i="5"/>
  <c r="F91" i="5"/>
  <c r="I54" i="3"/>
  <c r="H91" i="5" l="1"/>
  <c r="H75" i="5"/>
  <c r="H76" i="5"/>
  <c r="F75" i="5"/>
  <c r="F76" i="5"/>
  <c r="D75" i="5"/>
  <c r="D76" i="5"/>
  <c r="H87" i="5"/>
  <c r="H85" i="5"/>
  <c r="F87" i="5"/>
  <c r="D85" i="5"/>
  <c r="F85" i="5"/>
  <c r="D87" i="5"/>
  <c r="I119" i="5" l="1"/>
  <c r="H119" i="5"/>
  <c r="I118" i="5"/>
  <c r="H118" i="5"/>
  <c r="I117" i="5"/>
  <c r="AI117" i="5" s="1"/>
  <c r="H117" i="5"/>
  <c r="F119" i="5"/>
  <c r="F118" i="5"/>
  <c r="F117" i="5"/>
  <c r="N118" i="5" l="1"/>
  <c r="R118" i="5" s="1"/>
  <c r="AI118" i="5"/>
  <c r="N119" i="5"/>
  <c r="R119" i="5" s="1"/>
  <c r="AI119" i="5"/>
  <c r="I114" i="5"/>
  <c r="AI114" i="5" s="1"/>
  <c r="H114" i="5"/>
  <c r="F114" i="5"/>
  <c r="D114" i="5"/>
  <c r="I113" i="5"/>
  <c r="AI113" i="5" s="1"/>
  <c r="H113" i="5"/>
  <c r="F113" i="5"/>
  <c r="D113" i="5"/>
  <c r="G110" i="5"/>
  <c r="E110" i="5"/>
  <c r="C110" i="5"/>
  <c r="B110" i="5"/>
  <c r="I109" i="5"/>
  <c r="AI109" i="5" s="1"/>
  <c r="H109" i="5"/>
  <c r="F109" i="5"/>
  <c r="D109" i="5"/>
  <c r="I108" i="5"/>
  <c r="AI108" i="5" s="1"/>
  <c r="H108" i="5"/>
  <c r="F108" i="5"/>
  <c r="D108" i="5"/>
  <c r="G102" i="5"/>
  <c r="E102" i="5"/>
  <c r="C102" i="5"/>
  <c r="B102" i="5"/>
  <c r="I101" i="5"/>
  <c r="AI101" i="5" s="1"/>
  <c r="H101" i="5"/>
  <c r="F101" i="5"/>
  <c r="D101" i="5"/>
  <c r="I100" i="5"/>
  <c r="AI100" i="5" s="1"/>
  <c r="H100" i="5"/>
  <c r="F100" i="5"/>
  <c r="D100" i="5"/>
  <c r="J100" i="5" s="1"/>
  <c r="I99" i="5"/>
  <c r="AI99" i="5" s="1"/>
  <c r="H99" i="5"/>
  <c r="F99" i="5"/>
  <c r="D99" i="5"/>
  <c r="J99" i="5" s="1"/>
  <c r="G98" i="5"/>
  <c r="E98" i="5"/>
  <c r="C98" i="5"/>
  <c r="B98" i="5"/>
  <c r="I95" i="5"/>
  <c r="H95" i="5"/>
  <c r="D95" i="5"/>
  <c r="G94" i="5"/>
  <c r="E94" i="5"/>
  <c r="C94" i="5"/>
  <c r="B94" i="5"/>
  <c r="J93" i="5"/>
  <c r="I93" i="5"/>
  <c r="AI93" i="5" s="1"/>
  <c r="G92" i="5"/>
  <c r="E92" i="5"/>
  <c r="C92" i="5"/>
  <c r="I92" i="5" s="1"/>
  <c r="AI92" i="5" s="1"/>
  <c r="B92" i="5"/>
  <c r="I91" i="5"/>
  <c r="AI91" i="5" s="1"/>
  <c r="D91" i="5"/>
  <c r="J87" i="5"/>
  <c r="I87" i="5"/>
  <c r="AI87" i="5" s="1"/>
  <c r="G86" i="5"/>
  <c r="E86" i="5"/>
  <c r="C86" i="5"/>
  <c r="B86" i="5"/>
  <c r="J85" i="5"/>
  <c r="I85" i="5"/>
  <c r="AI85" i="5" s="1"/>
  <c r="I84" i="5"/>
  <c r="AI84" i="5" s="1"/>
  <c r="H84" i="5"/>
  <c r="F84" i="5"/>
  <c r="D84" i="5"/>
  <c r="G83" i="5"/>
  <c r="E83" i="5"/>
  <c r="C83" i="5"/>
  <c r="B83" i="5"/>
  <c r="I82" i="5"/>
  <c r="AI82" i="5" s="1"/>
  <c r="H82" i="5"/>
  <c r="F82" i="5"/>
  <c r="D82" i="5"/>
  <c r="G81" i="5"/>
  <c r="E81" i="5"/>
  <c r="C81" i="5"/>
  <c r="B81" i="5"/>
  <c r="I80" i="5"/>
  <c r="AI80" i="5" s="1"/>
  <c r="H80" i="5"/>
  <c r="F80" i="5"/>
  <c r="D80" i="5"/>
  <c r="I79" i="5"/>
  <c r="AI79" i="5" s="1"/>
  <c r="H79" i="5"/>
  <c r="F79" i="5"/>
  <c r="D79" i="5"/>
  <c r="G78" i="5"/>
  <c r="E78" i="5"/>
  <c r="C78" i="5"/>
  <c r="B78" i="5"/>
  <c r="I77" i="5"/>
  <c r="AI77" i="5" s="1"/>
  <c r="H77" i="5"/>
  <c r="F77" i="5"/>
  <c r="D77" i="5"/>
  <c r="J76" i="5"/>
  <c r="I76" i="5"/>
  <c r="AI76" i="5" s="1"/>
  <c r="J75" i="5"/>
  <c r="I75" i="5"/>
  <c r="AI75" i="5" s="1"/>
  <c r="G74" i="5"/>
  <c r="E74" i="5"/>
  <c r="C74" i="5"/>
  <c r="B74" i="5"/>
  <c r="I73" i="5"/>
  <c r="AI73" i="5" s="1"/>
  <c r="H73" i="5"/>
  <c r="F73" i="5"/>
  <c r="D73" i="5"/>
  <c r="I72" i="5"/>
  <c r="AI72" i="5" s="1"/>
  <c r="H72" i="5"/>
  <c r="F72" i="5"/>
  <c r="D72" i="5"/>
  <c r="G71" i="5"/>
  <c r="E71" i="5"/>
  <c r="C71" i="5"/>
  <c r="B71" i="5"/>
  <c r="I70" i="5"/>
  <c r="AI70" i="5" s="1"/>
  <c r="H70" i="5"/>
  <c r="F70" i="5"/>
  <c r="D70" i="5"/>
  <c r="G69" i="5"/>
  <c r="E69" i="5"/>
  <c r="C69" i="5"/>
  <c r="B69" i="5"/>
  <c r="I68" i="5"/>
  <c r="AI68" i="5" s="1"/>
  <c r="H68" i="5"/>
  <c r="F68" i="5"/>
  <c r="D68" i="5"/>
  <c r="I67" i="5"/>
  <c r="AI67" i="5" s="1"/>
  <c r="H67" i="5"/>
  <c r="F67" i="5"/>
  <c r="D67" i="5"/>
  <c r="G65" i="5"/>
  <c r="E65" i="5"/>
  <c r="C65" i="5"/>
  <c r="B65" i="5"/>
  <c r="G54" i="5"/>
  <c r="E54" i="5"/>
  <c r="C54" i="5"/>
  <c r="B54" i="5"/>
  <c r="I53" i="5"/>
  <c r="AI53" i="5" s="1"/>
  <c r="H53" i="5"/>
  <c r="F53" i="5"/>
  <c r="D53" i="5"/>
  <c r="I52" i="5"/>
  <c r="H52" i="5"/>
  <c r="F52" i="5"/>
  <c r="D52" i="5"/>
  <c r="G50" i="5"/>
  <c r="E50" i="5"/>
  <c r="C50" i="5"/>
  <c r="B50" i="5"/>
  <c r="I49" i="5"/>
  <c r="AI49" i="5" s="1"/>
  <c r="H49" i="5"/>
  <c r="F49" i="5"/>
  <c r="D49" i="5"/>
  <c r="I48" i="5"/>
  <c r="AI48" i="5" s="1"/>
  <c r="H48" i="5"/>
  <c r="F48" i="5"/>
  <c r="D48" i="5"/>
  <c r="G45" i="5"/>
  <c r="E45" i="5"/>
  <c r="C45" i="5"/>
  <c r="B45" i="5"/>
  <c r="D45" i="5" s="1"/>
  <c r="H43" i="5"/>
  <c r="F43" i="5"/>
  <c r="D43" i="5"/>
  <c r="H42" i="5"/>
  <c r="F42" i="5"/>
  <c r="D42" i="5"/>
  <c r="G40" i="5"/>
  <c r="E40" i="5"/>
  <c r="C40" i="5"/>
  <c r="B40" i="5"/>
  <c r="I39" i="5"/>
  <c r="AI39" i="5" s="1"/>
  <c r="H39" i="5"/>
  <c r="F39" i="5"/>
  <c r="D39" i="5"/>
  <c r="I38" i="5"/>
  <c r="AI38" i="5" s="1"/>
  <c r="H38" i="5"/>
  <c r="F38" i="5"/>
  <c r="D38" i="5"/>
  <c r="I37" i="5"/>
  <c r="AI37" i="5" s="1"/>
  <c r="H37" i="5"/>
  <c r="F37" i="5"/>
  <c r="D37" i="5"/>
  <c r="G33" i="5"/>
  <c r="E33" i="5"/>
  <c r="C33" i="5"/>
  <c r="B33" i="5"/>
  <c r="I33" i="5"/>
  <c r="AI33" i="5" s="1"/>
  <c r="G27" i="5"/>
  <c r="E27" i="5"/>
  <c r="C27" i="5"/>
  <c r="B27" i="5"/>
  <c r="D27" i="5" s="1"/>
  <c r="I26" i="5"/>
  <c r="AI26" i="5" s="1"/>
  <c r="H26" i="5"/>
  <c r="F26" i="5"/>
  <c r="D26" i="5"/>
  <c r="J26" i="5" s="1"/>
  <c r="I25" i="5"/>
  <c r="AI25" i="5" s="1"/>
  <c r="H25" i="5"/>
  <c r="F25" i="5"/>
  <c r="D25" i="5"/>
  <c r="J25" i="5" s="1"/>
  <c r="G23" i="5"/>
  <c r="E23" i="5"/>
  <c r="C23" i="5"/>
  <c r="B23" i="5"/>
  <c r="D23" i="5" s="1"/>
  <c r="I22" i="5"/>
  <c r="AI22" i="5" s="1"/>
  <c r="H22" i="5"/>
  <c r="F22" i="5"/>
  <c r="D22" i="5"/>
  <c r="I21" i="5"/>
  <c r="AI21" i="5" s="1"/>
  <c r="H21" i="5"/>
  <c r="F21" i="5"/>
  <c r="D21" i="5"/>
  <c r="G19" i="5"/>
  <c r="E19" i="5"/>
  <c r="C19" i="5"/>
  <c r="B19" i="5"/>
  <c r="D19" i="5" s="1"/>
  <c r="I18" i="5"/>
  <c r="AI18" i="5" s="1"/>
  <c r="H18" i="5"/>
  <c r="F18" i="5"/>
  <c r="D18" i="5"/>
  <c r="J18" i="5" s="1"/>
  <c r="I17" i="5"/>
  <c r="AI17" i="5" s="1"/>
  <c r="H17" i="5"/>
  <c r="F17" i="5"/>
  <c r="D17" i="5"/>
  <c r="J17" i="5" s="1"/>
  <c r="I16" i="5"/>
  <c r="H16" i="5"/>
  <c r="F16" i="5"/>
  <c r="D16" i="5"/>
  <c r="J16" i="5" s="1"/>
  <c r="G14" i="5"/>
  <c r="E14" i="5"/>
  <c r="C14" i="5"/>
  <c r="B14" i="5"/>
  <c r="D14" i="5" s="1"/>
  <c r="I13" i="5"/>
  <c r="AI13" i="5" s="1"/>
  <c r="H13" i="5"/>
  <c r="F13" i="5"/>
  <c r="D13" i="5"/>
  <c r="I12" i="5"/>
  <c r="AI12" i="5" s="1"/>
  <c r="H12" i="5"/>
  <c r="F12" i="5"/>
  <c r="D12" i="5"/>
  <c r="I10" i="5"/>
  <c r="AI10" i="5" s="1"/>
  <c r="H10" i="5"/>
  <c r="F10" i="5"/>
  <c r="D10" i="5"/>
  <c r="I9" i="5"/>
  <c r="AI9" i="5" s="1"/>
  <c r="H9" i="5"/>
  <c r="F9" i="5"/>
  <c r="D9" i="5"/>
  <c r="G6" i="5"/>
  <c r="E6" i="5"/>
  <c r="C6" i="5"/>
  <c r="B6" i="5"/>
  <c r="I5" i="5"/>
  <c r="H5" i="5"/>
  <c r="F5" i="5"/>
  <c r="D5" i="5"/>
  <c r="G87" i="4"/>
  <c r="E87" i="4"/>
  <c r="C87" i="4"/>
  <c r="B87" i="4"/>
  <c r="I86" i="4"/>
  <c r="H86" i="4"/>
  <c r="F86" i="4"/>
  <c r="F87" i="4" s="1"/>
  <c r="D86" i="4"/>
  <c r="G93" i="4"/>
  <c r="E93" i="4"/>
  <c r="H93" i="4" s="1"/>
  <c r="C93" i="4"/>
  <c r="I93" i="4" s="1"/>
  <c r="AI93" i="4" s="1"/>
  <c r="B93" i="4"/>
  <c r="H92" i="4"/>
  <c r="F92" i="4"/>
  <c r="D92" i="4"/>
  <c r="I91" i="4"/>
  <c r="AI91" i="4" s="1"/>
  <c r="H91" i="4"/>
  <c r="F91" i="4"/>
  <c r="D91" i="4"/>
  <c r="I90" i="4"/>
  <c r="AI90" i="4" s="1"/>
  <c r="H90" i="4"/>
  <c r="F90" i="4"/>
  <c r="D90" i="4"/>
  <c r="G84" i="4"/>
  <c r="G79" i="4"/>
  <c r="G66" i="4"/>
  <c r="E66" i="4"/>
  <c r="G62" i="4"/>
  <c r="L62" i="4" s="1"/>
  <c r="R62" i="4" s="1"/>
  <c r="G57" i="4"/>
  <c r="L57" i="4" s="1"/>
  <c r="R57" i="4" s="1"/>
  <c r="F83" i="4"/>
  <c r="F82" i="4"/>
  <c r="F81" i="4"/>
  <c r="F80" i="4"/>
  <c r="F78" i="4"/>
  <c r="F77" i="4"/>
  <c r="F76" i="4"/>
  <c r="F72" i="4"/>
  <c r="F69" i="4"/>
  <c r="F65" i="4"/>
  <c r="F61" i="4"/>
  <c r="F60" i="4"/>
  <c r="F59" i="4"/>
  <c r="F56" i="4"/>
  <c r="F55" i="4"/>
  <c r="F52" i="4"/>
  <c r="F50" i="4"/>
  <c r="G53" i="4"/>
  <c r="L53" i="4" s="1"/>
  <c r="R53" i="4" s="1"/>
  <c r="G51" i="4"/>
  <c r="L51" i="4" s="1"/>
  <c r="R51" i="4" s="1"/>
  <c r="G41" i="4"/>
  <c r="L41" i="4" s="1"/>
  <c r="R41" i="4" s="1"/>
  <c r="L29" i="4"/>
  <c r="R29" i="4" s="1"/>
  <c r="C23" i="4"/>
  <c r="G23" i="4"/>
  <c r="L23" i="4" s="1"/>
  <c r="R23" i="4" s="1"/>
  <c r="I83" i="4"/>
  <c r="AI83" i="4" s="1"/>
  <c r="H83" i="4"/>
  <c r="I82" i="4"/>
  <c r="AI82" i="4" s="1"/>
  <c r="H82" i="4"/>
  <c r="I81" i="4"/>
  <c r="AI81" i="4" s="1"/>
  <c r="H81" i="4"/>
  <c r="I80" i="4"/>
  <c r="AI80" i="4" s="1"/>
  <c r="H80" i="4"/>
  <c r="I78" i="4"/>
  <c r="AI78" i="4" s="1"/>
  <c r="H78" i="4"/>
  <c r="I77" i="4"/>
  <c r="AI77" i="4" s="1"/>
  <c r="H77" i="4"/>
  <c r="I76" i="4"/>
  <c r="AI76" i="4" s="1"/>
  <c r="H76" i="4"/>
  <c r="I72" i="4"/>
  <c r="AI72" i="4" s="1"/>
  <c r="H72" i="4"/>
  <c r="I69" i="4"/>
  <c r="AI69" i="4" s="1"/>
  <c r="H69" i="4"/>
  <c r="I65" i="4"/>
  <c r="AI65" i="4" s="1"/>
  <c r="H65" i="4"/>
  <c r="I61" i="4"/>
  <c r="I60" i="4"/>
  <c r="H60" i="4"/>
  <c r="I59" i="4"/>
  <c r="H59" i="4"/>
  <c r="I56" i="4"/>
  <c r="AI56" i="4" s="1"/>
  <c r="H56" i="4"/>
  <c r="I55" i="4"/>
  <c r="AI55" i="4" s="1"/>
  <c r="H55" i="4"/>
  <c r="I52" i="4"/>
  <c r="AI52" i="4" s="1"/>
  <c r="H52" i="4"/>
  <c r="I50" i="4"/>
  <c r="AI50" i="4" s="1"/>
  <c r="H50" i="4"/>
  <c r="I46" i="4"/>
  <c r="AI46" i="4" s="1"/>
  <c r="H46" i="4"/>
  <c r="I45" i="4"/>
  <c r="AI45" i="4" s="1"/>
  <c r="H45" i="4"/>
  <c r="I44" i="4"/>
  <c r="AI44" i="4" s="1"/>
  <c r="H44" i="4"/>
  <c r="I43" i="4"/>
  <c r="AI43" i="4" s="1"/>
  <c r="H43" i="4"/>
  <c r="I40" i="4"/>
  <c r="AI40" i="4" s="1"/>
  <c r="H40" i="4"/>
  <c r="I39" i="4"/>
  <c r="AI39" i="4" s="1"/>
  <c r="H39" i="4"/>
  <c r="I38" i="4"/>
  <c r="AI38" i="4" s="1"/>
  <c r="H38" i="4"/>
  <c r="I37" i="4"/>
  <c r="AI37" i="4" s="1"/>
  <c r="H37" i="4"/>
  <c r="I35" i="4"/>
  <c r="AI35" i="4" s="1"/>
  <c r="H35" i="4"/>
  <c r="I34" i="4"/>
  <c r="AI34" i="4" s="1"/>
  <c r="H34" i="4"/>
  <c r="I33" i="4"/>
  <c r="H33" i="4"/>
  <c r="I32" i="4"/>
  <c r="AI32" i="4" s="1"/>
  <c r="H32" i="4"/>
  <c r="I31" i="4"/>
  <c r="AI31" i="4" s="1"/>
  <c r="H31" i="4"/>
  <c r="I22" i="4"/>
  <c r="AI22" i="4" s="1"/>
  <c r="H22" i="4"/>
  <c r="I21" i="4"/>
  <c r="AI21" i="4" s="1"/>
  <c r="H21" i="4"/>
  <c r="I20" i="4"/>
  <c r="AI20" i="4" s="1"/>
  <c r="H20" i="4"/>
  <c r="I19" i="4"/>
  <c r="AI19" i="4" s="1"/>
  <c r="H19" i="4"/>
  <c r="I18" i="4"/>
  <c r="AI18" i="4" s="1"/>
  <c r="H18" i="4"/>
  <c r="I17" i="4"/>
  <c r="AI17" i="4" s="1"/>
  <c r="H17" i="4"/>
  <c r="I16" i="4"/>
  <c r="AI16" i="4" s="1"/>
  <c r="H16" i="4"/>
  <c r="I15" i="4"/>
  <c r="AI15" i="4" s="1"/>
  <c r="H15" i="4"/>
  <c r="I14" i="4"/>
  <c r="AI14" i="4" s="1"/>
  <c r="H14" i="4"/>
  <c r="I13" i="4"/>
  <c r="AI13" i="4" s="1"/>
  <c r="H13" i="4"/>
  <c r="I12" i="4"/>
  <c r="AI12" i="4" s="1"/>
  <c r="H12" i="4"/>
  <c r="G10" i="4"/>
  <c r="L10" i="4" s="1"/>
  <c r="R10" i="4" s="1"/>
  <c r="H5" i="4"/>
  <c r="I5" i="4"/>
  <c r="AI5" i="4" s="1"/>
  <c r="H6" i="4"/>
  <c r="I6" i="4"/>
  <c r="AI6" i="4" s="1"/>
  <c r="H7" i="4"/>
  <c r="I7" i="4"/>
  <c r="AI7" i="4" s="1"/>
  <c r="H8" i="4"/>
  <c r="I8" i="4"/>
  <c r="AI8" i="4" s="1"/>
  <c r="H9" i="4"/>
  <c r="I9" i="4"/>
  <c r="AI9" i="4" s="1"/>
  <c r="I4" i="4"/>
  <c r="H4" i="4"/>
  <c r="H58" i="3"/>
  <c r="M58" i="3" s="1"/>
  <c r="S58" i="3" s="1"/>
  <c r="H52" i="3"/>
  <c r="M52" i="3" s="1"/>
  <c r="S52" i="3" s="1"/>
  <c r="J57" i="3"/>
  <c r="AJ57" i="3" s="1"/>
  <c r="I57" i="3"/>
  <c r="J56" i="3"/>
  <c r="AJ56" i="3" s="1"/>
  <c r="I56" i="3"/>
  <c r="J55" i="3"/>
  <c r="AJ55" i="3" s="1"/>
  <c r="I55" i="3"/>
  <c r="J54" i="3"/>
  <c r="AJ54" i="3" s="1"/>
  <c r="J51" i="3"/>
  <c r="AJ51" i="3" s="1"/>
  <c r="I51" i="3"/>
  <c r="J50" i="3"/>
  <c r="AJ50" i="3" s="1"/>
  <c r="I50" i="3"/>
  <c r="J49" i="3"/>
  <c r="AJ49" i="3" s="1"/>
  <c r="I49" i="3"/>
  <c r="J48" i="3"/>
  <c r="AJ48" i="3" s="1"/>
  <c r="I48" i="3"/>
  <c r="J47" i="3"/>
  <c r="AJ47" i="3" s="1"/>
  <c r="I47" i="3"/>
  <c r="J46" i="3"/>
  <c r="AJ46" i="3" s="1"/>
  <c r="I46" i="3"/>
  <c r="J45" i="3"/>
  <c r="AJ45" i="3" s="1"/>
  <c r="I45" i="3"/>
  <c r="H31" i="3"/>
  <c r="M31" i="3" s="1"/>
  <c r="S31" i="3" s="1"/>
  <c r="J30" i="3"/>
  <c r="AJ30" i="3" s="1"/>
  <c r="I30" i="3"/>
  <c r="J28" i="3"/>
  <c r="AJ28" i="3" s="1"/>
  <c r="I28" i="3"/>
  <c r="J26" i="3"/>
  <c r="AJ26" i="3" s="1"/>
  <c r="I26" i="3"/>
  <c r="J25" i="3"/>
  <c r="AJ25" i="3" s="1"/>
  <c r="I25" i="3"/>
  <c r="I24" i="3"/>
  <c r="J23" i="3"/>
  <c r="AJ23" i="3" s="1"/>
  <c r="I23" i="3"/>
  <c r="J21" i="3"/>
  <c r="AJ21" i="3" s="1"/>
  <c r="I21" i="3"/>
  <c r="I6" i="3"/>
  <c r="J6" i="3"/>
  <c r="AJ6" i="3" s="1"/>
  <c r="I7" i="3"/>
  <c r="J7" i="3"/>
  <c r="AJ7" i="3" s="1"/>
  <c r="I8" i="3"/>
  <c r="J8" i="3"/>
  <c r="AJ8" i="3" s="1"/>
  <c r="I9" i="3"/>
  <c r="J9" i="3"/>
  <c r="I10" i="3"/>
  <c r="J10" i="3"/>
  <c r="AJ10" i="3" s="1"/>
  <c r="I12" i="3"/>
  <c r="J12" i="3"/>
  <c r="AJ12" i="3" s="1"/>
  <c r="I13" i="3"/>
  <c r="J13" i="3"/>
  <c r="I18" i="3"/>
  <c r="J18" i="3"/>
  <c r="AJ18" i="3" s="1"/>
  <c r="J4" i="3"/>
  <c r="I4" i="3"/>
  <c r="J55" i="2"/>
  <c r="AJ55" i="2" s="1"/>
  <c r="I55" i="2"/>
  <c r="J54" i="2"/>
  <c r="AJ54" i="2" s="1"/>
  <c r="I54" i="2"/>
  <c r="J53" i="2"/>
  <c r="AJ53" i="2" s="1"/>
  <c r="I53" i="2"/>
  <c r="J52" i="2"/>
  <c r="AJ52" i="2" s="1"/>
  <c r="I52" i="2"/>
  <c r="J51" i="2"/>
  <c r="AJ51" i="2" s="1"/>
  <c r="I51" i="2"/>
  <c r="J50" i="2"/>
  <c r="AJ50" i="2" s="1"/>
  <c r="I50" i="2"/>
  <c r="J49" i="2"/>
  <c r="AJ49" i="2" s="1"/>
  <c r="I49" i="2"/>
  <c r="J48" i="2"/>
  <c r="AJ48" i="2" s="1"/>
  <c r="I48" i="2"/>
  <c r="J47" i="2"/>
  <c r="AJ47" i="2" s="1"/>
  <c r="I47" i="2"/>
  <c r="J46" i="2"/>
  <c r="AJ46" i="2" s="1"/>
  <c r="I46" i="2"/>
  <c r="J45" i="2"/>
  <c r="AJ45" i="2" s="1"/>
  <c r="I45" i="2"/>
  <c r="J43" i="2"/>
  <c r="AJ43" i="2" s="1"/>
  <c r="I43" i="2"/>
  <c r="J42" i="2"/>
  <c r="AJ42" i="2" s="1"/>
  <c r="I42" i="2"/>
  <c r="J40" i="2"/>
  <c r="AJ40" i="2" s="1"/>
  <c r="I40" i="2"/>
  <c r="J39" i="2"/>
  <c r="AJ39" i="2" s="1"/>
  <c r="I39" i="2"/>
  <c r="J38" i="2"/>
  <c r="AJ38" i="2" s="1"/>
  <c r="I38" i="2"/>
  <c r="J37" i="2"/>
  <c r="AJ37" i="2" s="1"/>
  <c r="I37" i="2"/>
  <c r="J36" i="2"/>
  <c r="AJ36" i="2" s="1"/>
  <c r="I36" i="2"/>
  <c r="J35" i="2"/>
  <c r="AJ35" i="2" s="1"/>
  <c r="I35" i="2"/>
  <c r="K29" i="2"/>
  <c r="J32" i="2"/>
  <c r="AJ32" i="2" s="1"/>
  <c r="I32" i="2"/>
  <c r="J31" i="2"/>
  <c r="AJ31" i="2" s="1"/>
  <c r="I31" i="2"/>
  <c r="J30" i="2"/>
  <c r="AJ30" i="2" s="1"/>
  <c r="I30" i="2"/>
  <c r="J29" i="2"/>
  <c r="J28" i="2"/>
  <c r="AJ28" i="2" s="1"/>
  <c r="I28" i="2"/>
  <c r="J27" i="2"/>
  <c r="AJ27" i="2" s="1"/>
  <c r="I27" i="2"/>
  <c r="J26" i="2"/>
  <c r="AJ26" i="2" s="1"/>
  <c r="I26" i="2"/>
  <c r="J25" i="2"/>
  <c r="AJ25" i="2" s="1"/>
  <c r="I25" i="2"/>
  <c r="J24" i="2"/>
  <c r="AJ24" i="2" s="1"/>
  <c r="I24" i="2"/>
  <c r="J23" i="2"/>
  <c r="AJ23" i="2" s="1"/>
  <c r="I23" i="2"/>
  <c r="H33" i="2"/>
  <c r="M33" i="2" s="1"/>
  <c r="S33" i="2" s="1"/>
  <c r="J8" i="2"/>
  <c r="AJ8" i="2" s="1"/>
  <c r="J10" i="2"/>
  <c r="AJ10" i="2" s="1"/>
  <c r="I10" i="2"/>
  <c r="H21" i="2"/>
  <c r="M21" i="2" s="1"/>
  <c r="I6" i="2"/>
  <c r="J6" i="2"/>
  <c r="AJ6" i="2" s="1"/>
  <c r="I7" i="2"/>
  <c r="J7" i="2"/>
  <c r="AJ7" i="2" s="1"/>
  <c r="I8" i="2"/>
  <c r="I9" i="2"/>
  <c r="J9" i="2"/>
  <c r="AJ9" i="2" s="1"/>
  <c r="I11" i="2"/>
  <c r="J11" i="2"/>
  <c r="AJ11" i="2" s="1"/>
  <c r="I12" i="2"/>
  <c r="J12" i="2"/>
  <c r="AJ12" i="2" s="1"/>
  <c r="I13" i="2"/>
  <c r="J13" i="2"/>
  <c r="AJ13" i="2" s="1"/>
  <c r="I14" i="2"/>
  <c r="J14" i="2"/>
  <c r="AJ14" i="2" s="1"/>
  <c r="I15" i="2"/>
  <c r="J15" i="2"/>
  <c r="AJ15" i="2" s="1"/>
  <c r="I16" i="2"/>
  <c r="J16" i="2"/>
  <c r="AJ16" i="2" s="1"/>
  <c r="I17" i="2"/>
  <c r="J17" i="2"/>
  <c r="AJ17" i="2" s="1"/>
  <c r="I18" i="2"/>
  <c r="J18" i="2"/>
  <c r="AJ18" i="2" s="1"/>
  <c r="I19" i="2"/>
  <c r="J19" i="2"/>
  <c r="AJ19" i="2" s="1"/>
  <c r="I20" i="2"/>
  <c r="J20" i="2"/>
  <c r="AJ20" i="2" s="1"/>
  <c r="D98" i="5" l="1"/>
  <c r="D69" i="5"/>
  <c r="J101" i="5"/>
  <c r="D102" i="5"/>
  <c r="D110" i="5"/>
  <c r="J113" i="5"/>
  <c r="D33" i="5"/>
  <c r="D40" i="5"/>
  <c r="F45" i="5"/>
  <c r="F54" i="5"/>
  <c r="H6" i="5"/>
  <c r="J6" i="5" s="1"/>
  <c r="I54" i="5"/>
  <c r="AI54" i="5" s="1"/>
  <c r="AI52" i="5"/>
  <c r="I19" i="5"/>
  <c r="AI19" i="5" s="1"/>
  <c r="AI16" i="5"/>
  <c r="J86" i="4"/>
  <c r="J87" i="4" s="1"/>
  <c r="I87" i="4"/>
  <c r="AI87" i="4" s="1"/>
  <c r="AI86" i="4"/>
  <c r="F14" i="5"/>
  <c r="F19" i="5"/>
  <c r="F23" i="5"/>
  <c r="F27" i="5"/>
  <c r="H27" i="5" s="1"/>
  <c r="F33" i="5"/>
  <c r="F40" i="5"/>
  <c r="J48" i="5"/>
  <c r="J49" i="5"/>
  <c r="J52" i="5"/>
  <c r="J53" i="5"/>
  <c r="H65" i="5"/>
  <c r="H69" i="5"/>
  <c r="H71" i="5"/>
  <c r="F94" i="5"/>
  <c r="J94" i="5" s="1"/>
  <c r="H98" i="5"/>
  <c r="H102" i="5"/>
  <c r="J42" i="5"/>
  <c r="J114" i="5"/>
  <c r="H45" i="5"/>
  <c r="F74" i="5"/>
  <c r="F78" i="5"/>
  <c r="F81" i="5"/>
  <c r="F83" i="5"/>
  <c r="H74" i="5"/>
  <c r="H78" i="5"/>
  <c r="J78" i="5" s="1"/>
  <c r="F98" i="5"/>
  <c r="J98" i="5" s="1"/>
  <c r="F102" i="5"/>
  <c r="F110" i="5"/>
  <c r="H14" i="5"/>
  <c r="H19" i="5"/>
  <c r="J19" i="5" s="1"/>
  <c r="H23" i="5"/>
  <c r="H33" i="5"/>
  <c r="H40" i="5"/>
  <c r="J77" i="5"/>
  <c r="D78" i="5"/>
  <c r="H110" i="5"/>
  <c r="L110" i="5"/>
  <c r="R110" i="5" s="1"/>
  <c r="I27" i="5"/>
  <c r="AI27" i="5" s="1"/>
  <c r="F50" i="5"/>
  <c r="D54" i="5"/>
  <c r="J68" i="5"/>
  <c r="J70" i="5"/>
  <c r="J72" i="5"/>
  <c r="J73" i="5"/>
  <c r="I78" i="5"/>
  <c r="AI78" i="5" s="1"/>
  <c r="H81" i="5"/>
  <c r="H83" i="5"/>
  <c r="I86" i="5"/>
  <c r="AI86" i="5" s="1"/>
  <c r="F92" i="5"/>
  <c r="J92" i="5" s="1"/>
  <c r="I102" i="5"/>
  <c r="AI102" i="5" s="1"/>
  <c r="J5" i="5"/>
  <c r="J9" i="5"/>
  <c r="J10" i="5"/>
  <c r="J12" i="5"/>
  <c r="J13" i="5"/>
  <c r="J14" i="5"/>
  <c r="J21" i="5"/>
  <c r="J22" i="5"/>
  <c r="J23" i="5"/>
  <c r="J37" i="5"/>
  <c r="J38" i="5"/>
  <c r="J39" i="5"/>
  <c r="J40" i="5"/>
  <c r="J45" i="5"/>
  <c r="I65" i="5"/>
  <c r="AI65" i="5" s="1"/>
  <c r="I71" i="5"/>
  <c r="AI71" i="5" s="1"/>
  <c r="I74" i="5"/>
  <c r="AI74" i="5" s="1"/>
  <c r="J79" i="5"/>
  <c r="J80" i="5"/>
  <c r="J82" i="5"/>
  <c r="J84" i="5"/>
  <c r="H86" i="5"/>
  <c r="F86" i="5"/>
  <c r="J108" i="5"/>
  <c r="J109" i="5"/>
  <c r="J110" i="5"/>
  <c r="J33" i="5"/>
  <c r="I6" i="5"/>
  <c r="I14" i="5"/>
  <c r="AI14" i="5" s="1"/>
  <c r="I23" i="5"/>
  <c r="AI23" i="5" s="1"/>
  <c r="I40" i="5"/>
  <c r="AI40" i="5" s="1"/>
  <c r="J43" i="5"/>
  <c r="I45" i="5"/>
  <c r="AI45" i="5" s="1"/>
  <c r="H50" i="5"/>
  <c r="H54" i="5"/>
  <c r="F65" i="5"/>
  <c r="F69" i="5"/>
  <c r="F71" i="5"/>
  <c r="D74" i="5"/>
  <c r="J74" i="5" s="1"/>
  <c r="I81" i="5"/>
  <c r="AI81" i="5" s="1"/>
  <c r="D83" i="5"/>
  <c r="J83" i="5" s="1"/>
  <c r="I94" i="5"/>
  <c r="AI94" i="5" s="1"/>
  <c r="J95" i="5"/>
  <c r="I98" i="5"/>
  <c r="I110" i="5"/>
  <c r="AI110" i="5" s="1"/>
  <c r="H87" i="4"/>
  <c r="F93" i="4"/>
  <c r="J67" i="5"/>
  <c r="H66" i="4"/>
  <c r="I92" i="4"/>
  <c r="AI92" i="4" s="1"/>
  <c r="G63" i="4"/>
  <c r="J90" i="4"/>
  <c r="J91" i="4"/>
  <c r="J92" i="4"/>
  <c r="D93" i="4"/>
  <c r="D87" i="4"/>
  <c r="D86" i="5"/>
  <c r="I69" i="5"/>
  <c r="AI69" i="5" s="1"/>
  <c r="I83" i="5"/>
  <c r="AI83" i="5" s="1"/>
  <c r="D71" i="5"/>
  <c r="D81" i="5"/>
  <c r="D65" i="5"/>
  <c r="J54" i="5"/>
  <c r="D50" i="5"/>
  <c r="I50" i="5"/>
  <c r="AI50" i="5" s="1"/>
  <c r="J102" i="5" l="1"/>
  <c r="J93" i="4"/>
  <c r="J86" i="5"/>
  <c r="J81" i="5"/>
  <c r="J71" i="5"/>
  <c r="J69" i="5"/>
  <c r="J50" i="5"/>
  <c r="J65" i="5"/>
  <c r="J27" i="5"/>
  <c r="F4" i="4"/>
  <c r="E51" i="2" l="1"/>
  <c r="R19" i="3" l="1"/>
  <c r="U19" i="3"/>
  <c r="AA19" i="3" s="1"/>
  <c r="S19" i="3"/>
  <c r="F33" i="2"/>
  <c r="I33" i="2" s="1"/>
  <c r="F21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2" i="2"/>
  <c r="G31" i="2"/>
  <c r="G30" i="2"/>
  <c r="G28" i="2"/>
  <c r="G27" i="2"/>
  <c r="G26" i="2"/>
  <c r="G25" i="2"/>
  <c r="G24" i="2"/>
  <c r="G2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E41" i="4"/>
  <c r="E23" i="4"/>
  <c r="E10" i="4"/>
  <c r="F58" i="3"/>
  <c r="F52" i="3"/>
  <c r="F31" i="3"/>
  <c r="F46" i="4"/>
  <c r="F45" i="4"/>
  <c r="F44" i="4"/>
  <c r="F43" i="4"/>
  <c r="F40" i="4"/>
  <c r="F39" i="4"/>
  <c r="F38" i="4"/>
  <c r="F37" i="4"/>
  <c r="F35" i="4"/>
  <c r="F34" i="4"/>
  <c r="F33" i="4"/>
  <c r="F32" i="4"/>
  <c r="F31" i="4"/>
  <c r="F22" i="4"/>
  <c r="F21" i="4"/>
  <c r="F20" i="4"/>
  <c r="F19" i="4"/>
  <c r="F18" i="4"/>
  <c r="F17" i="4"/>
  <c r="F16" i="4"/>
  <c r="F15" i="4"/>
  <c r="F14" i="4"/>
  <c r="F13" i="4"/>
  <c r="F12" i="4"/>
  <c r="F9" i="4"/>
  <c r="F8" i="4"/>
  <c r="F7" i="4"/>
  <c r="F6" i="4"/>
  <c r="F5" i="4"/>
  <c r="G57" i="3"/>
  <c r="G56" i="3"/>
  <c r="G55" i="3"/>
  <c r="G54" i="3"/>
  <c r="G51" i="3"/>
  <c r="G50" i="3"/>
  <c r="G49" i="3"/>
  <c r="G48" i="3"/>
  <c r="G47" i="3"/>
  <c r="G46" i="3"/>
  <c r="G45" i="3"/>
  <c r="G30" i="3"/>
  <c r="G28" i="3"/>
  <c r="G26" i="3"/>
  <c r="G25" i="3"/>
  <c r="G24" i="3"/>
  <c r="G23" i="3"/>
  <c r="G21" i="3"/>
  <c r="G18" i="3"/>
  <c r="G6" i="3"/>
  <c r="G7" i="3"/>
  <c r="G8" i="3"/>
  <c r="G9" i="3"/>
  <c r="G10" i="3"/>
  <c r="G12" i="3"/>
  <c r="G13" i="3"/>
  <c r="G14" i="3"/>
  <c r="I58" i="3" l="1"/>
  <c r="I31" i="3"/>
  <c r="I52" i="3"/>
  <c r="K51" i="2"/>
  <c r="H10" i="4"/>
  <c r="I23" i="4"/>
  <c r="AI23" i="4" s="1"/>
  <c r="H23" i="4"/>
  <c r="H41" i="4"/>
  <c r="AJ19" i="3" l="1"/>
  <c r="E35" i="2"/>
  <c r="K35" i="2" s="1"/>
  <c r="E49" i="2"/>
  <c r="K49" i="2" s="1"/>
  <c r="C10" i="4"/>
  <c r="F23" i="4"/>
  <c r="B23" i="4"/>
  <c r="D23" i="4" s="1"/>
  <c r="D58" i="3"/>
  <c r="C58" i="3"/>
  <c r="D52" i="3"/>
  <c r="C52" i="3"/>
  <c r="E48" i="3"/>
  <c r="K48" i="3" s="1"/>
  <c r="D33" i="2"/>
  <c r="C33" i="2"/>
  <c r="E27" i="2"/>
  <c r="K27" i="2" s="1"/>
  <c r="D21" i="2"/>
  <c r="G21" i="2" s="1"/>
  <c r="C21" i="2"/>
  <c r="J23" i="4" l="1"/>
  <c r="J58" i="3"/>
  <c r="AJ58" i="3" s="1"/>
  <c r="G58" i="3"/>
  <c r="E58" i="3"/>
  <c r="J52" i="3"/>
  <c r="AJ52" i="3" s="1"/>
  <c r="G52" i="3"/>
  <c r="D10" i="4"/>
  <c r="F10" i="4"/>
  <c r="G33" i="2"/>
  <c r="J33" i="2"/>
  <c r="AJ33" i="2" s="1"/>
  <c r="E21" i="2"/>
  <c r="E50" i="3"/>
  <c r="K50" i="3" s="1"/>
  <c r="K58" i="3" l="1"/>
  <c r="J10" i="4"/>
  <c r="J5" i="2"/>
  <c r="D119" i="5" l="1"/>
  <c r="J119" i="5" s="1"/>
  <c r="D118" i="5"/>
  <c r="J118" i="5" s="1"/>
  <c r="D117" i="5"/>
  <c r="J117" i="5" s="1"/>
  <c r="D4" i="4" l="1"/>
  <c r="J4" i="4" s="1"/>
  <c r="D83" i="4" l="1"/>
  <c r="J83" i="4" s="1"/>
  <c r="D82" i="4"/>
  <c r="J82" i="4" s="1"/>
  <c r="D81" i="4"/>
  <c r="J81" i="4" s="1"/>
  <c r="D80" i="4"/>
  <c r="J80" i="4" s="1"/>
  <c r="D78" i="4"/>
  <c r="J78" i="4" s="1"/>
  <c r="D77" i="4"/>
  <c r="J77" i="4" s="1"/>
  <c r="D76" i="4"/>
  <c r="J76" i="4" s="1"/>
  <c r="D72" i="4"/>
  <c r="J72" i="4" s="1"/>
  <c r="D69" i="4"/>
  <c r="J69" i="4" s="1"/>
  <c r="D65" i="4"/>
  <c r="J65" i="4" s="1"/>
  <c r="D61" i="4"/>
  <c r="J61" i="4" s="1"/>
  <c r="D60" i="4"/>
  <c r="J60" i="4" s="1"/>
  <c r="D59" i="4"/>
  <c r="J59" i="4" s="1"/>
  <c r="D56" i="4"/>
  <c r="J56" i="4" s="1"/>
  <c r="D55" i="4"/>
  <c r="J55" i="4" s="1"/>
  <c r="D52" i="4"/>
  <c r="J52" i="4" s="1"/>
  <c r="D50" i="4"/>
  <c r="J50" i="4" s="1"/>
  <c r="E84" i="4"/>
  <c r="E79" i="4"/>
  <c r="E73" i="4"/>
  <c r="E62" i="4"/>
  <c r="E57" i="4"/>
  <c r="E53" i="4"/>
  <c r="E51" i="4"/>
  <c r="C84" i="4"/>
  <c r="I84" i="4" s="1"/>
  <c r="AI84" i="4" s="1"/>
  <c r="C79" i="4"/>
  <c r="C73" i="4"/>
  <c r="I73" i="4" s="1"/>
  <c r="AI73" i="4" s="1"/>
  <c r="I71" i="4"/>
  <c r="AI71" i="4" s="1"/>
  <c r="C66" i="4"/>
  <c r="C62" i="4"/>
  <c r="C57" i="4"/>
  <c r="C53" i="4"/>
  <c r="C51" i="4"/>
  <c r="D46" i="4"/>
  <c r="J46" i="4" s="1"/>
  <c r="D45" i="4"/>
  <c r="J45" i="4" s="1"/>
  <c r="D44" i="4"/>
  <c r="J44" i="4" s="1"/>
  <c r="D43" i="4"/>
  <c r="J43" i="4" s="1"/>
  <c r="D40" i="4"/>
  <c r="J40" i="4" s="1"/>
  <c r="D39" i="4"/>
  <c r="J39" i="4" s="1"/>
  <c r="D38" i="4"/>
  <c r="J38" i="4" s="1"/>
  <c r="D37" i="4"/>
  <c r="J37" i="4" s="1"/>
  <c r="D36" i="4"/>
  <c r="D35" i="4"/>
  <c r="J35" i="4" s="1"/>
  <c r="D34" i="4"/>
  <c r="J34" i="4" s="1"/>
  <c r="D33" i="4"/>
  <c r="J33" i="4" s="1"/>
  <c r="D32" i="4"/>
  <c r="J32" i="4" s="1"/>
  <c r="D31" i="4"/>
  <c r="J31" i="4" s="1"/>
  <c r="C41" i="4"/>
  <c r="B41" i="4"/>
  <c r="D22" i="4"/>
  <c r="J22" i="4" s="1"/>
  <c r="D21" i="4"/>
  <c r="J21" i="4" s="1"/>
  <c r="D20" i="4"/>
  <c r="J20" i="4" s="1"/>
  <c r="D19" i="4"/>
  <c r="J19" i="4" s="1"/>
  <c r="D18" i="4"/>
  <c r="J18" i="4" s="1"/>
  <c r="D17" i="4"/>
  <c r="J17" i="4" s="1"/>
  <c r="D16" i="4"/>
  <c r="J16" i="4" s="1"/>
  <c r="D15" i="4"/>
  <c r="J15" i="4" s="1"/>
  <c r="D14" i="4"/>
  <c r="J14" i="4" s="1"/>
  <c r="D13" i="4"/>
  <c r="J13" i="4" s="1"/>
  <c r="D12" i="4"/>
  <c r="J12" i="4" s="1"/>
  <c r="D9" i="4"/>
  <c r="J9" i="4" s="1"/>
  <c r="D8" i="4"/>
  <c r="J8" i="4" s="1"/>
  <c r="D7" i="4"/>
  <c r="J7" i="4" s="1"/>
  <c r="D6" i="4"/>
  <c r="J6" i="4" s="1"/>
  <c r="D5" i="4"/>
  <c r="J5" i="4" s="1"/>
  <c r="I79" i="4" l="1"/>
  <c r="AI79" i="4" s="1"/>
  <c r="I57" i="4"/>
  <c r="AI57" i="4" s="1"/>
  <c r="F53" i="4"/>
  <c r="H53" i="4"/>
  <c r="F73" i="4"/>
  <c r="H73" i="4"/>
  <c r="I41" i="4"/>
  <c r="AI41" i="4" s="1"/>
  <c r="F41" i="4"/>
  <c r="I62" i="4"/>
  <c r="F57" i="4"/>
  <c r="H57" i="4"/>
  <c r="F79" i="4"/>
  <c r="H79" i="4"/>
  <c r="C63" i="4"/>
  <c r="I51" i="4"/>
  <c r="AI51" i="4" s="1"/>
  <c r="I66" i="4"/>
  <c r="AI66" i="4" s="1"/>
  <c r="F66" i="4"/>
  <c r="F62" i="4"/>
  <c r="H62" i="4"/>
  <c r="H84" i="4"/>
  <c r="F84" i="4"/>
  <c r="I53" i="4"/>
  <c r="AI53" i="4" s="1"/>
  <c r="F51" i="4"/>
  <c r="H51" i="4"/>
  <c r="F71" i="4"/>
  <c r="H71" i="4"/>
  <c r="D41" i="4"/>
  <c r="E63" i="4"/>
  <c r="E57" i="3"/>
  <c r="K57" i="3" s="1"/>
  <c r="E56" i="3"/>
  <c r="K56" i="3" s="1"/>
  <c r="E55" i="3"/>
  <c r="K55" i="3" s="1"/>
  <c r="E54" i="3"/>
  <c r="K54" i="3" s="1"/>
  <c r="E51" i="3"/>
  <c r="K51" i="3" s="1"/>
  <c r="E49" i="3"/>
  <c r="K49" i="3" s="1"/>
  <c r="E47" i="3"/>
  <c r="K47" i="3" s="1"/>
  <c r="E46" i="3"/>
  <c r="K46" i="3" s="1"/>
  <c r="E45" i="3"/>
  <c r="K45" i="3" s="1"/>
  <c r="E30" i="3"/>
  <c r="K30" i="3" s="1"/>
  <c r="E28" i="3"/>
  <c r="K28" i="3" s="1"/>
  <c r="E26" i="3"/>
  <c r="K26" i="3" s="1"/>
  <c r="E25" i="3"/>
  <c r="K25" i="3" s="1"/>
  <c r="E23" i="3"/>
  <c r="K23" i="3" s="1"/>
  <c r="E21" i="3"/>
  <c r="K21" i="3" s="1"/>
  <c r="E18" i="3"/>
  <c r="K18" i="3" s="1"/>
  <c r="E14" i="3"/>
  <c r="E13" i="3"/>
  <c r="K13" i="3" s="1"/>
  <c r="E12" i="3"/>
  <c r="K12" i="3" s="1"/>
  <c r="E10" i="3"/>
  <c r="K10" i="3" s="1"/>
  <c r="E9" i="3"/>
  <c r="K9" i="3" s="1"/>
  <c r="E8" i="3"/>
  <c r="K8" i="3" s="1"/>
  <c r="E7" i="3"/>
  <c r="K7" i="3" s="1"/>
  <c r="E6" i="3"/>
  <c r="K6" i="3" s="1"/>
  <c r="E4" i="3"/>
  <c r="E55" i="2"/>
  <c r="K55" i="2" s="1"/>
  <c r="E54" i="2"/>
  <c r="K54" i="2" s="1"/>
  <c r="E53" i="2"/>
  <c r="K53" i="2" s="1"/>
  <c r="E52" i="2"/>
  <c r="K52" i="2" s="1"/>
  <c r="E50" i="2"/>
  <c r="K50" i="2" s="1"/>
  <c r="E48" i="2"/>
  <c r="K48" i="2" s="1"/>
  <c r="E47" i="2"/>
  <c r="K47" i="2" s="1"/>
  <c r="E46" i="2"/>
  <c r="K46" i="2" s="1"/>
  <c r="E45" i="2"/>
  <c r="K45" i="2" s="1"/>
  <c r="E44" i="2"/>
  <c r="K44" i="2" s="1"/>
  <c r="E43" i="2"/>
  <c r="K43" i="2" s="1"/>
  <c r="E42" i="2"/>
  <c r="K42" i="2" s="1"/>
  <c r="E40" i="2"/>
  <c r="K40" i="2" s="1"/>
  <c r="E39" i="2"/>
  <c r="K39" i="2" s="1"/>
  <c r="E38" i="2"/>
  <c r="K38" i="2" s="1"/>
  <c r="E37" i="2"/>
  <c r="K37" i="2" s="1"/>
  <c r="E36" i="2"/>
  <c r="K36" i="2" s="1"/>
  <c r="I63" i="4" l="1"/>
  <c r="J41" i="4"/>
  <c r="F63" i="4"/>
  <c r="H63" i="4"/>
  <c r="C31" i="3"/>
  <c r="D31" i="3"/>
  <c r="E32" i="2"/>
  <c r="K32" i="2" s="1"/>
  <c r="E31" i="2"/>
  <c r="K31" i="2" s="1"/>
  <c r="E30" i="2"/>
  <c r="K30" i="2" s="1"/>
  <c r="E28" i="2"/>
  <c r="K28" i="2" s="1"/>
  <c r="E26" i="2"/>
  <c r="K26" i="2" s="1"/>
  <c r="E25" i="2"/>
  <c r="K25" i="2" s="1"/>
  <c r="E24" i="2"/>
  <c r="K24" i="2" s="1"/>
  <c r="E23" i="2"/>
  <c r="K23" i="2" s="1"/>
  <c r="E33" i="2"/>
  <c r="K33" i="2" s="1"/>
  <c r="E20" i="2"/>
  <c r="K20" i="2" s="1"/>
  <c r="E19" i="2"/>
  <c r="K19" i="2" s="1"/>
  <c r="E18" i="2"/>
  <c r="K18" i="2" s="1"/>
  <c r="E17" i="2"/>
  <c r="K17" i="2" s="1"/>
  <c r="E16" i="2"/>
  <c r="K16" i="2" s="1"/>
  <c r="E15" i="2"/>
  <c r="K15" i="2" s="1"/>
  <c r="E14" i="2"/>
  <c r="K14" i="2" s="1"/>
  <c r="E13" i="2"/>
  <c r="K13" i="2" s="1"/>
  <c r="E12" i="2"/>
  <c r="K12" i="2" s="1"/>
  <c r="E11" i="2"/>
  <c r="K11" i="2" s="1"/>
  <c r="E10" i="2"/>
  <c r="K10" i="2" s="1"/>
  <c r="E9" i="2"/>
  <c r="K9" i="2" s="1"/>
  <c r="E8" i="2"/>
  <c r="K8" i="2" s="1"/>
  <c r="E7" i="2"/>
  <c r="K7" i="2" s="1"/>
  <c r="E6" i="2"/>
  <c r="K6" i="2" s="1"/>
  <c r="B53" i="4"/>
  <c r="D53" i="4" s="1"/>
  <c r="J53" i="4" s="1"/>
  <c r="B51" i="4"/>
  <c r="B57" i="4"/>
  <c r="D57" i="4" s="1"/>
  <c r="J57" i="4" s="1"/>
  <c r="B62" i="4"/>
  <c r="D62" i="4" s="1"/>
  <c r="J62" i="4" s="1"/>
  <c r="B73" i="4"/>
  <c r="D73" i="4" s="1"/>
  <c r="J73" i="4" s="1"/>
  <c r="D71" i="4"/>
  <c r="J71" i="4" s="1"/>
  <c r="B66" i="4"/>
  <c r="D66" i="4" s="1"/>
  <c r="J66" i="4" s="1"/>
  <c r="B79" i="4"/>
  <c r="D79" i="4" s="1"/>
  <c r="J79" i="4" s="1"/>
  <c r="B84" i="4"/>
  <c r="D84" i="4" s="1"/>
  <c r="J84" i="4" s="1"/>
  <c r="E52" i="3"/>
  <c r="K52" i="3" s="1"/>
  <c r="J31" i="3" l="1"/>
  <c r="AJ31" i="3" s="1"/>
  <c r="G31" i="3"/>
  <c r="B63" i="4"/>
  <c r="D63" i="4" s="1"/>
  <c r="J63" i="4" s="1"/>
  <c r="D51" i="4"/>
  <c r="J51" i="4" s="1"/>
  <c r="E31" i="3"/>
  <c r="K31" i="3" l="1"/>
  <c r="AI6" i="5"/>
  <c r="AI5" i="5"/>
  <c r="AH4" i="3" l="1"/>
  <c r="AH21" i="2"/>
  <c r="AG21" i="2"/>
  <c r="AG5" i="2"/>
  <c r="AG4" i="4"/>
  <c r="AI4" i="4" s="1"/>
  <c r="AE4" i="3" l="1"/>
  <c r="AI4" i="3" s="1"/>
  <c r="AD4" i="4" l="1"/>
  <c r="AC21" i="2"/>
  <c r="AI21" i="2" s="1"/>
  <c r="AE5" i="2"/>
  <c r="AB4" i="4" l="1"/>
  <c r="AH4" i="4" s="1"/>
  <c r="AC5" i="2"/>
  <c r="AI5" i="2" s="1"/>
  <c r="Q21" i="2" l="1"/>
  <c r="J21" i="2" l="1"/>
  <c r="AJ21" i="2" s="1"/>
  <c r="O21" i="2"/>
  <c r="S21" i="2" s="1"/>
  <c r="I21" i="2"/>
  <c r="W21" i="2"/>
  <c r="U21" i="2"/>
  <c r="AA21" i="2" s="1"/>
  <c r="K21" i="2" l="1"/>
  <c r="W4" i="3" l="1"/>
  <c r="U4" i="3"/>
  <c r="AA4" i="3" l="1"/>
  <c r="W5" i="2"/>
  <c r="U5" i="2"/>
  <c r="AA5" i="2" s="1"/>
  <c r="P4" i="4" l="1"/>
  <c r="R4" i="4" s="1"/>
  <c r="R4" i="3"/>
  <c r="Q4" i="3"/>
  <c r="R5" i="2" l="1"/>
  <c r="AJ5" i="2" s="1"/>
  <c r="Q5" i="2"/>
  <c r="O4" i="3" l="1"/>
  <c r="O5" i="2"/>
  <c r="M4" i="3" l="1"/>
  <c r="S4" i="3" s="1"/>
  <c r="M5" i="2"/>
  <c r="S5" i="2" s="1"/>
  <c r="AJ4" i="3" l="1"/>
  <c r="I5" i="2"/>
  <c r="G4" i="3" l="1"/>
  <c r="G5" i="2"/>
  <c r="E5" i="2"/>
  <c r="K4" i="3" l="1"/>
  <c r="K5" i="2"/>
  <c r="I10" i="4"/>
  <c r="AI10" i="4" s="1"/>
</calcChain>
</file>

<file path=xl/sharedStrings.xml><?xml version="1.0" encoding="utf-8"?>
<sst xmlns="http://schemas.openxmlformats.org/spreadsheetml/2006/main" count="1335" uniqueCount="321">
  <si>
    <t>الـــســـلــعـــة</t>
  </si>
  <si>
    <t>س1</t>
  </si>
  <si>
    <t>يناير</t>
  </si>
  <si>
    <t>ق</t>
  </si>
  <si>
    <t>فبراير</t>
  </si>
  <si>
    <t>مارس</t>
  </si>
  <si>
    <t>إبريل</t>
  </si>
  <si>
    <t>قمح بلدي</t>
  </si>
  <si>
    <t xml:space="preserve">شعير </t>
  </si>
  <si>
    <t>دخن</t>
  </si>
  <si>
    <t>غرب</t>
  </si>
  <si>
    <t>خبز جاهز/ روتي/ رغيف</t>
  </si>
  <si>
    <t>بسكويت بأنواعة</t>
  </si>
  <si>
    <t>الإجـــمـــالــــي</t>
  </si>
  <si>
    <t>الحبوب ومشتقاتها :-</t>
  </si>
  <si>
    <t>البقوليات الجافة:-</t>
  </si>
  <si>
    <t>عدس م + خ</t>
  </si>
  <si>
    <t xml:space="preserve"> طماطم</t>
  </si>
  <si>
    <t xml:space="preserve"> بصل أخضر</t>
  </si>
  <si>
    <t xml:space="preserve"> ثومة خضراء</t>
  </si>
  <si>
    <t>باميا</t>
  </si>
  <si>
    <t>كوسة/ قرع/ دبا</t>
  </si>
  <si>
    <t>باذنجان</t>
  </si>
  <si>
    <t>ملوخية/ سبانخ ربطة</t>
  </si>
  <si>
    <t>كرث/بقل/سلطة/جرجير</t>
  </si>
  <si>
    <t>خيار</t>
  </si>
  <si>
    <t>بسباس أخضر</t>
  </si>
  <si>
    <t>نعناع ، كبزرة ، بقدونس</t>
  </si>
  <si>
    <t>صلصة معجون طماطم</t>
  </si>
  <si>
    <t>الفواكة الطازجة والجففة:-</t>
  </si>
  <si>
    <t>موز محلي</t>
  </si>
  <si>
    <t>عنب بأنواعة</t>
  </si>
  <si>
    <t>برتقال م + خ</t>
  </si>
  <si>
    <t>ليمون حامض</t>
  </si>
  <si>
    <t>تفاح م+ خ</t>
  </si>
  <si>
    <t>شمام</t>
  </si>
  <si>
    <t>حبحب بطيخ</t>
  </si>
  <si>
    <t>عمبة فلفل باباي</t>
  </si>
  <si>
    <t>رمــــان</t>
  </si>
  <si>
    <t>فرسك خوخ طازج</t>
  </si>
  <si>
    <t>مانجو عمب العظام</t>
  </si>
  <si>
    <t>زبيب بأنواعة</t>
  </si>
  <si>
    <t>اللـــحـــوم:-</t>
  </si>
  <si>
    <t>لحم مفروم بقري طازج</t>
  </si>
  <si>
    <t>لحم مفروم مثلج هندي</t>
  </si>
  <si>
    <t>دواجن طازج</t>
  </si>
  <si>
    <t>الأسماك:-</t>
  </si>
  <si>
    <t>ـــ</t>
  </si>
  <si>
    <t>جبن بأنواعة</t>
  </si>
  <si>
    <t>البيض</t>
  </si>
  <si>
    <t>زيوت الطعام:-</t>
  </si>
  <si>
    <t>السكر ومنتجاته:-</t>
  </si>
  <si>
    <t>حلوى طحينه محلي</t>
  </si>
  <si>
    <t>قشر محلي</t>
  </si>
  <si>
    <t>المياة المعدنية والمشروبات الغير كحولية:-</t>
  </si>
  <si>
    <t>مياة معدنية</t>
  </si>
  <si>
    <t>التبغ والقات:-</t>
  </si>
  <si>
    <t>السلع والخدمات الصحية:-</t>
  </si>
  <si>
    <t>المنظفات المنزلية</t>
  </si>
  <si>
    <t>الأجهزة المنزلية:-</t>
  </si>
  <si>
    <t>الأجهزة الأساسية</t>
  </si>
  <si>
    <t>أجهزة كهربائية صغيرة:-</t>
  </si>
  <si>
    <t>المنتجات الصيدلية/ الأدوية:-</t>
  </si>
  <si>
    <t>خدمات صحية</t>
  </si>
  <si>
    <t>النقل ومستلزماتة:-</t>
  </si>
  <si>
    <t>الإتصالات ومستلزماتة:-</t>
  </si>
  <si>
    <t>خدمات البريد والفاكس داخلي</t>
  </si>
  <si>
    <t xml:space="preserve"> الترفيه والثقافة:-</t>
  </si>
  <si>
    <t>المرئيات + القرطاسبة+ أقلام</t>
  </si>
  <si>
    <t>خدمات ترفيهية وثقافية</t>
  </si>
  <si>
    <t>الصحف والمجلات</t>
  </si>
  <si>
    <t>مواد ترفيهية اخرى</t>
  </si>
  <si>
    <t>التعليم ومستلزماتة:-</t>
  </si>
  <si>
    <t>التعليم</t>
  </si>
  <si>
    <t>إجــمــالي التعليم الاساسي الثانوي</t>
  </si>
  <si>
    <t>التعليم بعد الثانوية:-</t>
  </si>
  <si>
    <t>رسوم جامعية حكومية</t>
  </si>
  <si>
    <t xml:space="preserve"> رسوم جامعية اهلية</t>
  </si>
  <si>
    <t xml:space="preserve"> كتب جامعية</t>
  </si>
  <si>
    <t>المطاعم والفنادق:-</t>
  </si>
  <si>
    <t>خدمات المباشرين المطاعم والمقاهي</t>
  </si>
  <si>
    <t>اطعمة خارج المنزل</t>
  </si>
  <si>
    <t>شاي ومشروبات خارج المنزل</t>
  </si>
  <si>
    <t>خدمات السكان:-</t>
  </si>
  <si>
    <t xml:space="preserve"> فندق</t>
  </si>
  <si>
    <t>لوكندة شعبية</t>
  </si>
  <si>
    <t>خدمات وسلع متنوعة:-</t>
  </si>
  <si>
    <t>العناية الشخصية:-</t>
  </si>
  <si>
    <t>م ق</t>
  </si>
  <si>
    <t>الخضروات الطازجة والمجففة:-</t>
  </si>
  <si>
    <t>بطاط</t>
  </si>
  <si>
    <t>كل أنواع السكر كيلو</t>
  </si>
  <si>
    <t>سجائر كمران</t>
  </si>
  <si>
    <t>البهارات والتوابل</t>
  </si>
  <si>
    <t>حليب طازج بقري صغير</t>
  </si>
  <si>
    <t>السجاد والمفارش</t>
  </si>
  <si>
    <t>الزجاجـيـــــات</t>
  </si>
  <si>
    <t>الاغطية المنزلية</t>
  </si>
  <si>
    <t>خدمات المستشفيات</t>
  </si>
  <si>
    <t>الملابس والاحذية</t>
  </si>
  <si>
    <t>الاقمشة</t>
  </si>
  <si>
    <t>الاحذية</t>
  </si>
  <si>
    <t>احذية رجالي + صنادل</t>
  </si>
  <si>
    <t>خياطة الملابس</t>
  </si>
  <si>
    <t>رجالي</t>
  </si>
  <si>
    <t>الإجـــمـــالــــي العام</t>
  </si>
  <si>
    <t>السكن ومستلزماتة</t>
  </si>
  <si>
    <t>ايجار السكن المنزلي</t>
  </si>
  <si>
    <t>شرائح المياه</t>
  </si>
  <si>
    <t>الأثاث والأدوات المنزلية:-</t>
  </si>
  <si>
    <t>الأثاث</t>
  </si>
  <si>
    <t>المفارش وسجاد الارضية</t>
  </si>
  <si>
    <t>ادوات معدنية صحون</t>
  </si>
  <si>
    <t>ادوات بلاستكية أطباق</t>
  </si>
  <si>
    <t>ثلاجة شاي + ماء</t>
  </si>
  <si>
    <t>لحاف بطانيات طراريح</t>
  </si>
  <si>
    <t>ساعة يد رجالي+ نسائي</t>
  </si>
  <si>
    <t>حقيبه مدرسية + نسائية</t>
  </si>
  <si>
    <t>اجرة حلاقة رجالي</t>
  </si>
  <si>
    <t>تسريحة شعر للنساء</t>
  </si>
  <si>
    <t>حديد بناء 12 ملم</t>
  </si>
  <si>
    <t>حديد بناء 16 ملم</t>
  </si>
  <si>
    <t>صفائح زنك متعرج</t>
  </si>
  <si>
    <t>زجاج نوافذ ساد ملم (80*100*3)</t>
  </si>
  <si>
    <t>زجاج نوافذ ساد ملم (80*10*6)</t>
  </si>
  <si>
    <t>زجاج نوافذ مشجر (80*100*3 ملم)</t>
  </si>
  <si>
    <t>خشب أحمر (2*6انش*20 قدم)</t>
  </si>
  <si>
    <t>خشب أحمر (3*3انش*20 قدم)</t>
  </si>
  <si>
    <t>بلاط ارض محلي( 25*25سم) حضرمي</t>
  </si>
  <si>
    <t>بلوك عادي (15*15* انش)</t>
  </si>
  <si>
    <t>بلوك عادي (4*15*8 انش)</t>
  </si>
  <si>
    <t>حجار اسود حبشي حملة1 طن</t>
  </si>
  <si>
    <t>كري (هلسن) حمولة 10 طن - حملة سيارة</t>
  </si>
  <si>
    <t>مواسير مياة 20* نص انش حديد سعودي</t>
  </si>
  <si>
    <t>مواسير مياة 20*4 انش حديد</t>
  </si>
  <si>
    <t>مواسير مجاري بلاستيك 16انش</t>
  </si>
  <si>
    <t>مرحاض عربي قطر 5 انش</t>
  </si>
  <si>
    <t>مرحاض افرنجي</t>
  </si>
  <si>
    <t>مغسلة وجه عربي</t>
  </si>
  <si>
    <t>ديزل</t>
  </si>
  <si>
    <t>مواد البناء</t>
  </si>
  <si>
    <t xml:space="preserve"> </t>
  </si>
  <si>
    <t>احذية ولادي + صنادل</t>
  </si>
  <si>
    <t>احذية نسائي وبناتي+ صنادل</t>
  </si>
  <si>
    <t>ابلكاش ماليزي ملم 4/8/18</t>
  </si>
  <si>
    <t>ابلكاش ماليزي ملم 4/8/15</t>
  </si>
  <si>
    <t>خلاطة كهربائية باناسونيك</t>
  </si>
  <si>
    <t>التعليم الاساسي الثانوي:ـ</t>
  </si>
  <si>
    <t>رسوم مدرسية تعليم اساسي ح+خ</t>
  </si>
  <si>
    <t>رسوم مدرسية تعليم ثانوي ح+خ</t>
  </si>
  <si>
    <t>رسوم مدرسية حكومية اساسي وثانوي</t>
  </si>
  <si>
    <t>زيوت الشعر + شامبو</t>
  </si>
  <si>
    <t>صابون + حناء + عطروبخور</t>
  </si>
  <si>
    <t>مايو</t>
  </si>
  <si>
    <t>يونيو</t>
  </si>
  <si>
    <t xml:space="preserve"> بصل جاف أحمر محلي</t>
  </si>
  <si>
    <t xml:space="preserve"> ثومة جافة (صيني)</t>
  </si>
  <si>
    <t>ذرة رفيعة صفراء محلي</t>
  </si>
  <si>
    <t xml:space="preserve"> فول معلب الممتاز</t>
  </si>
  <si>
    <t>فاصوليا علب الهناء</t>
  </si>
  <si>
    <t>بازيليا علب الهناء</t>
  </si>
  <si>
    <t>شعيرية المائدة</t>
  </si>
  <si>
    <t>سمن بلدي (كيلو)</t>
  </si>
  <si>
    <t>زيت سمسم ( كيلو)</t>
  </si>
  <si>
    <t>زيت نباتي3 أنواع ( الزيوت المستوردة)</t>
  </si>
  <si>
    <t>سمن صناعي (القمرية )</t>
  </si>
  <si>
    <t>حليب شاي سائل معلب الممتازصغير</t>
  </si>
  <si>
    <t>حليب سائل معلب الممتاز كبير</t>
  </si>
  <si>
    <t>عسل  طبيعي علب</t>
  </si>
  <si>
    <t>هيل كيلو هندي</t>
  </si>
  <si>
    <t>عسل تجاري ( الغابة السوداء)</t>
  </si>
  <si>
    <t xml:space="preserve"> شاي الكبوس</t>
  </si>
  <si>
    <t>مكينة حلاقة امواس + معجون اسنان</t>
  </si>
  <si>
    <t>دبله ذهب عيار 21 قيراط ( 5 جرام خليجي)</t>
  </si>
  <si>
    <t xml:space="preserve"> معدات النقل الشخصية </t>
  </si>
  <si>
    <t xml:space="preserve">أجور النقل داخلي </t>
  </si>
  <si>
    <t>فرن كهربائي</t>
  </si>
  <si>
    <t>مكيف هوائي جنرال ( طن ونص)</t>
  </si>
  <si>
    <t xml:space="preserve">تنور بوتجاز محلي </t>
  </si>
  <si>
    <t>غسالة كهربائية 12 كجم</t>
  </si>
  <si>
    <t>ثلاجة كهربائية سامسونج 14 قدم</t>
  </si>
  <si>
    <t>مروحة كهربائية باكستاني +أسطوانة غاز فارغة</t>
  </si>
  <si>
    <t>فرن مصري اربع عيون</t>
  </si>
  <si>
    <t>المنتجات الصيدلية والعيادة الطبية</t>
  </si>
  <si>
    <t>يوليو</t>
  </si>
  <si>
    <t>اغسطس</t>
  </si>
  <si>
    <t>سبتمبر</t>
  </si>
  <si>
    <t>أسماك طازج ( السخلة)</t>
  </si>
  <si>
    <t>حلاوة هريسة باللوز محلي</t>
  </si>
  <si>
    <t>كروسين</t>
  </si>
  <si>
    <t>أكتوبر</t>
  </si>
  <si>
    <t>نوفمبر</t>
  </si>
  <si>
    <t xml:space="preserve">ديسمبر </t>
  </si>
  <si>
    <t>المتوسط لسنوي</t>
  </si>
  <si>
    <t>جص محلي</t>
  </si>
  <si>
    <t>كوبش، زهرة، قنبط ( الصغير)</t>
  </si>
  <si>
    <t>ملابس رجالي + نسائي+ولادي</t>
  </si>
  <si>
    <t>الإجـــمـــالــــي العام للملابس والخياطة والاحذية</t>
  </si>
  <si>
    <t>قمح أبيض استرالي</t>
  </si>
  <si>
    <t>دقيق أبيض مستورد</t>
  </si>
  <si>
    <t>مصاريف طحن كيس قمح</t>
  </si>
  <si>
    <t xml:space="preserve">مكرونة المائدة </t>
  </si>
  <si>
    <t>عتر خارجي</t>
  </si>
  <si>
    <t>فول حب مستورد</t>
  </si>
  <si>
    <t>فول معلب صيني</t>
  </si>
  <si>
    <t>لحم كباش بلدي</t>
  </si>
  <si>
    <t>لحم كباش مستورد</t>
  </si>
  <si>
    <t>لحم عجل بلدي طازج</t>
  </si>
  <si>
    <t>لحم ماعز بلدي طازج</t>
  </si>
  <si>
    <t>لحم ماعز مستورد طازج</t>
  </si>
  <si>
    <t>دواجن مثلجة مستورد( فرنسي)</t>
  </si>
  <si>
    <t xml:space="preserve"> بصل أبيض جاف محلي</t>
  </si>
  <si>
    <t>جزر أحمر</t>
  </si>
  <si>
    <t xml:space="preserve">بيبار أخضر </t>
  </si>
  <si>
    <t>حلاوة طحينة النخلة مستوردة</t>
  </si>
  <si>
    <t>كمون</t>
  </si>
  <si>
    <t>فلفل مستورد</t>
  </si>
  <si>
    <t>حبة سوداء</t>
  </si>
  <si>
    <t>خميرة فورية</t>
  </si>
  <si>
    <t>قرفة</t>
  </si>
  <si>
    <t>مرقة ماجي</t>
  </si>
  <si>
    <t>زنجبيل حبوب مستورد</t>
  </si>
  <si>
    <t>بسباس أحمر محلي ( قرون)</t>
  </si>
  <si>
    <t>بسباس أحمر محلي ( مطحون)</t>
  </si>
  <si>
    <t>مشروبات غازية كندا دراي250 ملل</t>
  </si>
  <si>
    <t>مشروبات غازية بيبسي كولا 250 ملل</t>
  </si>
  <si>
    <t>عصير مانجو يماني صغير</t>
  </si>
  <si>
    <t>عصير برتقال يماني صغير</t>
  </si>
  <si>
    <t>فيمتو محلي</t>
  </si>
  <si>
    <t>ثلج ( كيس)</t>
  </si>
  <si>
    <t>ثلج ( قالب)</t>
  </si>
  <si>
    <t>عصير مانجو قها مصري</t>
  </si>
  <si>
    <t>سنكويك مستورد</t>
  </si>
  <si>
    <t>تمباك (تبغ) سفنة هندي+ تبغ حممي درجة(1)</t>
  </si>
  <si>
    <t>معسل تفاح</t>
  </si>
  <si>
    <t xml:space="preserve"> فاصوليا جافة ببضاء+ حمراء صيني</t>
  </si>
  <si>
    <t>أسعار صرف العملات مقابل الريال اليمني</t>
  </si>
  <si>
    <t>سعر بيع الدولار</t>
  </si>
  <si>
    <t>سعر شراء الدولار</t>
  </si>
  <si>
    <t>أسعار المشتقات النفطية</t>
  </si>
  <si>
    <t xml:space="preserve">بترول </t>
  </si>
  <si>
    <t xml:space="preserve">ديزل </t>
  </si>
  <si>
    <t>أسطوانة غاز</t>
  </si>
  <si>
    <t>المشتقات الننفطية ب 200 لتر</t>
  </si>
  <si>
    <t>المتوسط السنوي</t>
  </si>
  <si>
    <t>عتر محلي</t>
  </si>
  <si>
    <t>كوبش، زهرة، قنبط ( الكبير)</t>
  </si>
  <si>
    <t>أرز بستمي الروبان</t>
  </si>
  <si>
    <t>فرسك خوخ خارجي</t>
  </si>
  <si>
    <t>دقيق مطحون محلي</t>
  </si>
  <si>
    <t>تمر درجة(1)</t>
  </si>
  <si>
    <t>تمر درجة (2)</t>
  </si>
  <si>
    <t>أرز هندي مزة</t>
  </si>
  <si>
    <t>بن عادي ( مطحون + حب )</t>
  </si>
  <si>
    <t xml:space="preserve"> بن الحمادي + بن مستورد( مطحون+ حب)</t>
  </si>
  <si>
    <t>م.ق</t>
  </si>
  <si>
    <t>الفحم والغاز</t>
  </si>
  <si>
    <t>الاصلاح وخدماته</t>
  </si>
  <si>
    <t>الصيانة المنزلية</t>
  </si>
  <si>
    <t>االأسمنت</t>
  </si>
  <si>
    <t>أسمنت الوطنية</t>
  </si>
  <si>
    <t>أسمنت الوحدة</t>
  </si>
  <si>
    <t>سمك ثمد طازج</t>
  </si>
  <si>
    <t>حلبه حب ومطحون محلي + مطحون خارجي</t>
  </si>
  <si>
    <t>حجار اسود حبشي الطن</t>
  </si>
  <si>
    <t>حجار اسود حبشي ( 10 طن )</t>
  </si>
  <si>
    <t>متوسط
الربع الاول</t>
  </si>
  <si>
    <t>متوسط
الربع الثاني</t>
  </si>
  <si>
    <t>متوسط
الربع الثالث</t>
  </si>
  <si>
    <t xml:space="preserve">الأرقـــــام الــــقـــيــــــاســـــــــــــــــيــــــــــــة والمتوسطات للسلع الغذائية ( تجزئة )  وغير الغذائية  لــــــــــــــــعــــــــام 2024م </t>
  </si>
  <si>
    <t>متوسط 
الربع الأول</t>
  </si>
  <si>
    <t>متوسط
الربع الرابع</t>
  </si>
  <si>
    <t>متوسط 
الربع الرابع</t>
  </si>
  <si>
    <t>متوسط
 الربع الثاني</t>
  </si>
  <si>
    <t>م. ق</t>
  </si>
  <si>
    <t>زبادي  الهناء صغير</t>
  </si>
  <si>
    <t>نسائي وبناتي</t>
  </si>
  <si>
    <t xml:space="preserve">تكلفة خط تلفون ثابت + رسوم أشتراك </t>
  </si>
  <si>
    <t xml:space="preserve">لايوجد جبن ابو ولد بشهر يوليو واغسطس وسبمتبروديسمبر
</t>
  </si>
  <si>
    <t>الالبان ومشتقاتها:-</t>
  </si>
  <si>
    <t>دواجن مثلجة مستورد ( برازيلي)</t>
  </si>
  <si>
    <t>كيلو</t>
  </si>
  <si>
    <t>وحدة القياس</t>
  </si>
  <si>
    <t xml:space="preserve">سمك ديرك  طازج </t>
  </si>
  <si>
    <t>سمك  جحش طازج</t>
  </si>
  <si>
    <t>سمك باغة طازج</t>
  </si>
  <si>
    <t>تونة بالزيت محلي ( العويزي)</t>
  </si>
  <si>
    <t>علبة 200 جم</t>
  </si>
  <si>
    <t>تونة بالزيت تايلندي ( الريان)</t>
  </si>
  <si>
    <t>علبة 0.95 جم</t>
  </si>
  <si>
    <t>سردين بالطماطم تايلندي</t>
  </si>
  <si>
    <t>كيس 0.2 لير</t>
  </si>
  <si>
    <t>علبة 410 جم</t>
  </si>
  <si>
    <t>علبة 170 جم</t>
  </si>
  <si>
    <t>علبة 2,5 جم</t>
  </si>
  <si>
    <t>حليب جاف عادي</t>
  </si>
  <si>
    <t>علبة 200 مل</t>
  </si>
  <si>
    <t>كيلو + باكن وعلبة</t>
  </si>
  <si>
    <t>طبق 30 حبة</t>
  </si>
  <si>
    <t>علبة 0,9 جم</t>
  </si>
  <si>
    <t>عبوة 1,8 لتر</t>
  </si>
  <si>
    <t>اقراص</t>
  </si>
  <si>
    <t>احرة</t>
  </si>
  <si>
    <t>باكت 400 جم</t>
  </si>
  <si>
    <t>110جم</t>
  </si>
  <si>
    <t>حبة</t>
  </si>
  <si>
    <t>حزمة/ ربطة</t>
  </si>
  <si>
    <t>ربطة</t>
  </si>
  <si>
    <t>عبوة الكيلو</t>
  </si>
  <si>
    <t xml:space="preserve">المنظفات المنزلية </t>
  </si>
  <si>
    <t>قـــات ماوية ( قطل )</t>
  </si>
  <si>
    <t>قات ماوية ( سمين)</t>
  </si>
  <si>
    <t xml:space="preserve">ملح الطعام كيلو </t>
  </si>
  <si>
    <t xml:space="preserve">الإجـــمـــالــــي </t>
  </si>
  <si>
    <t xml:space="preserve"> ثومة جافة محلي</t>
  </si>
  <si>
    <t xml:space="preserve">ذرة شامية هند </t>
  </si>
  <si>
    <t>اجـــمـــالــــي الأثاث والسجاد والمفلرش</t>
  </si>
  <si>
    <t>اجـــمـــالــــي  الاسماك الطازجة</t>
  </si>
  <si>
    <t>اجـــمـــالــــي التونة</t>
  </si>
  <si>
    <t>المتوسط السنوي للاسماك الطازجة</t>
  </si>
  <si>
    <t xml:space="preserve">المنبهات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</si>
</sst>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sz val="36"/>
      <color theme="1"/>
      <name val="Arial"/>
      <family val="2"/>
      <charset val="178"/>
      <scheme val="minor"/>
    </font>
    <font>
      <b/>
      <sz val="26"/>
      <color theme="1"/>
      <name val="Times New Roman"/>
      <family val="1"/>
      <scheme val="major"/>
    </font>
    <font>
      <b/>
      <sz val="26"/>
      <color theme="1"/>
      <name val="Arial"/>
      <family val="2"/>
      <scheme val="minor"/>
    </font>
    <font>
      <sz val="26"/>
      <color theme="1"/>
      <name val="Arial"/>
      <family val="2"/>
      <charset val="178"/>
      <scheme val="minor"/>
    </font>
    <font>
      <sz val="26"/>
      <color theme="1"/>
      <name val="Times New Roman"/>
      <family val="1"/>
      <scheme val="major"/>
    </font>
    <font>
      <b/>
      <sz val="28"/>
      <color theme="1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auto="1"/>
      </pattern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8" tint="0.40000610370189521"/>
        </stop>
        <stop position="1">
          <color theme="4" tint="0.80001220740379042"/>
        </stop>
      </gradientFill>
    </fill>
    <fill>
      <gradientFill degree="90">
        <stop position="0">
          <color theme="8" tint="0.40000610370189521"/>
        </stop>
        <stop position="1">
          <color theme="8" tint="0.80001220740379042"/>
        </stop>
      </gradient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1" fillId="2" borderId="0" xfId="0" applyFont="1" applyFill="1"/>
    <xf numFmtId="0" fontId="3" fillId="3" borderId="0" xfId="0" applyFont="1" applyFill="1"/>
    <xf numFmtId="3" fontId="1" fillId="2" borderId="0" xfId="0" applyNumberFormat="1" applyFont="1" applyFill="1"/>
    <xf numFmtId="3" fontId="1" fillId="0" borderId="0" xfId="0" applyNumberFormat="1" applyFont="1"/>
    <xf numFmtId="3" fontId="3" fillId="2" borderId="0" xfId="0" applyNumberFormat="1" applyFont="1" applyFill="1"/>
    <xf numFmtId="3" fontId="3" fillId="0" borderId="0" xfId="0" applyNumberFormat="1" applyFont="1"/>
    <xf numFmtId="3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0" fontId="8" fillId="0" borderId="0" xfId="0" applyFont="1"/>
    <xf numFmtId="1" fontId="8" fillId="0" borderId="0" xfId="0" applyNumberFormat="1" applyFont="1"/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" fontId="5" fillId="5" borderId="18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 shrinkToFit="1"/>
    </xf>
    <xf numFmtId="3" fontId="5" fillId="3" borderId="14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/>
    </xf>
    <xf numFmtId="3" fontId="4" fillId="5" borderId="0" xfId="0" applyNumberFormat="1" applyFont="1" applyFill="1"/>
    <xf numFmtId="0" fontId="5" fillId="5" borderId="3" xfId="0" applyFont="1" applyFill="1" applyBorder="1" applyAlignment="1">
      <alignment horizontal="center" vertical="center"/>
    </xf>
    <xf numFmtId="3" fontId="7" fillId="5" borderId="0" xfId="0" applyNumberFormat="1" applyFont="1" applyFill="1"/>
    <xf numFmtId="3" fontId="5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/>
    <xf numFmtId="3" fontId="5" fillId="3" borderId="2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0" xfId="0" applyFont="1"/>
    <xf numFmtId="3" fontId="6" fillId="2" borderId="0" xfId="0" applyNumberFormat="1" applyFont="1" applyFill="1"/>
    <xf numFmtId="3" fontId="6" fillId="0" borderId="0" xfId="0" applyNumberFormat="1" applyFont="1"/>
    <xf numFmtId="3" fontId="8" fillId="2" borderId="0" xfId="0" applyNumberFormat="1" applyFont="1" applyFill="1"/>
    <xf numFmtId="3" fontId="8" fillId="6" borderId="0" xfId="0" applyNumberFormat="1" applyFont="1" applyFill="1"/>
    <xf numFmtId="3" fontId="5" fillId="6" borderId="0" xfId="0" applyNumberFormat="1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/>
    <xf numFmtId="3" fontId="6" fillId="3" borderId="0" xfId="0" applyNumberFormat="1" applyFont="1" applyFill="1"/>
    <xf numFmtId="3" fontId="5" fillId="4" borderId="20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 shrinkToFit="1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9" borderId="5" xfId="0" applyNumberFormat="1" applyFont="1" applyFill="1" applyBorder="1" applyAlignment="1">
      <alignment horizontal="center" vertical="center"/>
    </xf>
    <xf numFmtId="3" fontId="5" fillId="9" borderId="6" xfId="0" applyNumberFormat="1" applyFont="1" applyFill="1" applyBorder="1" applyAlignment="1">
      <alignment horizontal="center" vertical="center"/>
    </xf>
    <xf numFmtId="3" fontId="5" fillId="9" borderId="6" xfId="0" applyNumberFormat="1" applyFont="1" applyFill="1" applyBorder="1" applyAlignment="1">
      <alignment horizontal="center" vertical="center" shrinkToFit="1"/>
    </xf>
    <xf numFmtId="3" fontId="5" fillId="9" borderId="7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 shrinkToFit="1"/>
    </xf>
    <xf numFmtId="3" fontId="5" fillId="7" borderId="7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/>
    </xf>
    <xf numFmtId="3" fontId="5" fillId="7" borderId="9" xfId="0" applyNumberFormat="1" applyFont="1" applyFill="1" applyBorder="1" applyAlignment="1">
      <alignment horizontal="center" vertical="center"/>
    </xf>
    <xf numFmtId="3" fontId="5" fillId="7" borderId="9" xfId="0" applyNumberFormat="1" applyFont="1" applyFill="1" applyBorder="1" applyAlignment="1">
      <alignment horizontal="center" vertical="center" shrinkToFit="1"/>
    </xf>
    <xf numFmtId="3" fontId="5" fillId="9" borderId="9" xfId="0" applyNumberFormat="1" applyFont="1" applyFill="1" applyBorder="1" applyAlignment="1">
      <alignment horizontal="center" vertical="center"/>
    </xf>
    <xf numFmtId="3" fontId="5" fillId="9" borderId="9" xfId="0" applyNumberFormat="1" applyFont="1" applyFill="1" applyBorder="1" applyAlignment="1">
      <alignment horizontal="center" vertical="center" shrinkToFit="1"/>
    </xf>
    <xf numFmtId="1" fontId="5" fillId="9" borderId="0" xfId="0" applyNumberFormat="1" applyFont="1" applyFill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3" fontId="5" fillId="5" borderId="22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1" fontId="5" fillId="5" borderId="19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1" fontId="5" fillId="4" borderId="19" xfId="0" applyNumberFormat="1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 shrinkToFit="1"/>
    </xf>
    <xf numFmtId="3" fontId="5" fillId="3" borderId="24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 shrinkToFit="1"/>
    </xf>
    <xf numFmtId="1" fontId="5" fillId="5" borderId="28" xfId="0" applyNumberFormat="1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22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1" fontId="5" fillId="7" borderId="19" xfId="0" applyNumberFormat="1" applyFont="1" applyFill="1" applyBorder="1" applyAlignment="1">
      <alignment horizontal="center" vertical="center"/>
    </xf>
    <xf numFmtId="1" fontId="5" fillId="11" borderId="19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7" borderId="0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 shrinkToFit="1"/>
    </xf>
    <xf numFmtId="3" fontId="9" fillId="6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9" borderId="30" xfId="0" applyNumberFormat="1" applyFont="1" applyFill="1" applyBorder="1" applyAlignment="1">
      <alignment horizontal="center" vertical="center"/>
    </xf>
    <xf numFmtId="3" fontId="5" fillId="9" borderId="2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22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9" borderId="15" xfId="0" applyNumberFormat="1" applyFont="1" applyFill="1" applyBorder="1" applyAlignment="1">
      <alignment horizontal="center" vertical="center"/>
    </xf>
    <xf numFmtId="3" fontId="5" fillId="9" borderId="22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Alignment="1">
      <alignment horizontal="right" wrapText="1"/>
    </xf>
    <xf numFmtId="3" fontId="5" fillId="6" borderId="0" xfId="0" applyNumberFormat="1" applyFont="1" applyFill="1" applyAlignment="1">
      <alignment horizontal="right"/>
    </xf>
    <xf numFmtId="3" fontId="5" fillId="5" borderId="24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3" fontId="5" fillId="5" borderId="20" xfId="0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3" fontId="5" fillId="7" borderId="15" xfId="0" applyNumberFormat="1" applyFont="1" applyFill="1" applyBorder="1" applyAlignment="1">
      <alignment horizontal="center" vertical="center"/>
    </xf>
    <xf numFmtId="3" fontId="5" fillId="7" borderId="22" xfId="0" applyNumberFormat="1" applyFont="1" applyFill="1" applyBorder="1" applyAlignment="1">
      <alignment horizontal="center" vertical="center"/>
    </xf>
    <xf numFmtId="3" fontId="5" fillId="7" borderId="16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5" borderId="20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20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/>
    </xf>
    <xf numFmtId="3" fontId="2" fillId="8" borderId="3" xfId="0" applyNumberFormat="1" applyFont="1" applyFill="1" applyBorder="1" applyAlignment="1">
      <alignment horizontal="center" vertical="center"/>
    </xf>
    <xf numFmtId="3" fontId="2" fillId="8" borderId="21" xfId="0" applyNumberFormat="1" applyFont="1" applyFill="1" applyBorder="1" applyAlignment="1">
      <alignment horizontal="center" vertical="center"/>
    </xf>
    <xf numFmtId="3" fontId="2" fillId="8" borderId="4" xfId="0" applyNumberFormat="1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3" fontId="2" fillId="8" borderId="6" xfId="0" applyNumberFormat="1" applyFont="1" applyFill="1" applyBorder="1" applyAlignment="1">
      <alignment horizontal="center" vertical="center"/>
    </xf>
    <xf numFmtId="3" fontId="2" fillId="8" borderId="20" xfId="0" applyNumberFormat="1" applyFont="1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6"/>
  <sheetViews>
    <sheetView rightToLeft="1" view="pageBreakPreview" topLeftCell="O42" zoomScale="40" zoomScaleNormal="30" zoomScaleSheetLayoutView="40" workbookViewId="0">
      <selection activeCell="AJ29" sqref="AJ29"/>
    </sheetView>
  </sheetViews>
  <sheetFormatPr defaultRowHeight="45.75" x14ac:dyDescent="0.65"/>
  <cols>
    <col min="1" max="1" width="63.375" style="2" customWidth="1"/>
    <col min="2" max="2" width="32.875" style="2" customWidth="1"/>
    <col min="3" max="3" width="19.75" style="19" customWidth="1"/>
    <col min="4" max="4" width="18.75" style="19" customWidth="1"/>
    <col min="5" max="5" width="20" style="20" customWidth="1"/>
    <col min="6" max="6" width="20" style="19" customWidth="1"/>
    <col min="7" max="7" width="19.75" style="20" customWidth="1"/>
    <col min="8" max="8" width="20" style="19" customWidth="1"/>
    <col min="9" max="9" width="22.875" style="20" hidden="1" customWidth="1"/>
    <col min="10" max="10" width="21.875" style="20" customWidth="1"/>
    <col min="11" max="11" width="21.75" style="20" customWidth="1"/>
    <col min="12" max="12" width="21" style="19" customWidth="1"/>
    <col min="13" max="13" width="20.375" style="20" customWidth="1"/>
    <col min="14" max="14" width="18.75" style="14" customWidth="1"/>
    <col min="15" max="15" width="21" style="14" customWidth="1"/>
    <col min="16" max="16" width="21.25" style="14" customWidth="1"/>
    <col min="17" max="17" width="23.5" style="12" hidden="1" customWidth="1"/>
    <col min="18" max="18" width="20" style="12" customWidth="1"/>
    <col min="19" max="19" width="22.125" style="12" customWidth="1"/>
    <col min="20" max="20" width="21" style="19" customWidth="1"/>
    <col min="21" max="21" width="20.625" style="19" customWidth="1"/>
    <col min="22" max="22" width="19.375" style="19" customWidth="1"/>
    <col min="23" max="23" width="19.75" style="19" customWidth="1"/>
    <col min="24" max="24" width="20" style="19" customWidth="1"/>
    <col min="25" max="25" width="22.25" style="19" hidden="1" customWidth="1"/>
    <col min="26" max="26" width="20.625" style="19" customWidth="1"/>
    <col min="27" max="27" width="24.75" style="19" customWidth="1"/>
    <col min="28" max="28" width="21.25" style="19" customWidth="1"/>
    <col min="29" max="29" width="24.125" style="19" customWidth="1"/>
    <col min="30" max="30" width="21.875" style="19" customWidth="1"/>
    <col min="31" max="31" width="23.125" style="19" customWidth="1"/>
    <col min="32" max="32" width="18.75" style="19" customWidth="1"/>
    <col min="33" max="33" width="22.5" style="19" hidden="1" customWidth="1"/>
    <col min="34" max="34" width="21.875" style="19" customWidth="1"/>
    <col min="35" max="35" width="20.625" style="19" customWidth="1"/>
    <col min="36" max="36" width="25.125" style="19" customWidth="1"/>
    <col min="37" max="49" width="9" style="2" customWidth="1"/>
    <col min="50" max="16384" width="9" style="2"/>
  </cols>
  <sheetData>
    <row r="1" spans="1:75" s="3" customFormat="1" ht="63.95" customHeight="1" x14ac:dyDescent="0.65">
      <c r="A1" s="126" t="s">
        <v>269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</row>
    <row r="2" spans="1:75" s="3" customFormat="1" ht="26.25" customHeight="1" thickBot="1" x14ac:dyDescent="0.7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75" ht="93.75" customHeight="1" thickTop="1" thickBot="1" x14ac:dyDescent="0.7">
      <c r="A3" s="41" t="s">
        <v>0</v>
      </c>
      <c r="B3" s="131" t="s">
        <v>282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3</v>
      </c>
      <c r="H3" s="28" t="s">
        <v>5</v>
      </c>
      <c r="I3" s="28" t="s">
        <v>3</v>
      </c>
      <c r="J3" s="59" t="s">
        <v>270</v>
      </c>
      <c r="K3" s="28" t="s">
        <v>88</v>
      </c>
      <c r="L3" s="28" t="s">
        <v>6</v>
      </c>
      <c r="M3" s="28" t="s">
        <v>3</v>
      </c>
      <c r="N3" s="28" t="s">
        <v>153</v>
      </c>
      <c r="O3" s="28" t="s">
        <v>3</v>
      </c>
      <c r="P3" s="28" t="s">
        <v>154</v>
      </c>
      <c r="Q3" s="28" t="s">
        <v>3</v>
      </c>
      <c r="R3" s="59" t="s">
        <v>273</v>
      </c>
      <c r="S3" s="28" t="s">
        <v>88</v>
      </c>
      <c r="T3" s="28" t="s">
        <v>184</v>
      </c>
      <c r="U3" s="28" t="s">
        <v>3</v>
      </c>
      <c r="V3" s="28" t="s">
        <v>185</v>
      </c>
      <c r="W3" s="28" t="s">
        <v>3</v>
      </c>
      <c r="X3" s="28" t="s">
        <v>186</v>
      </c>
      <c r="Y3" s="28" t="s">
        <v>3</v>
      </c>
      <c r="Z3" s="59" t="s">
        <v>268</v>
      </c>
      <c r="AA3" s="28" t="s">
        <v>88</v>
      </c>
      <c r="AB3" s="28" t="s">
        <v>190</v>
      </c>
      <c r="AC3" s="28" t="s">
        <v>3</v>
      </c>
      <c r="AD3" s="28" t="s">
        <v>191</v>
      </c>
      <c r="AE3" s="28" t="s">
        <v>3</v>
      </c>
      <c r="AF3" s="28" t="s">
        <v>192</v>
      </c>
      <c r="AG3" s="28" t="s">
        <v>3</v>
      </c>
      <c r="AH3" s="59" t="s">
        <v>271</v>
      </c>
      <c r="AI3" s="28" t="s">
        <v>88</v>
      </c>
      <c r="AJ3" s="29" t="s">
        <v>244</v>
      </c>
    </row>
    <row r="4" spans="1:75" ht="63.95" customHeight="1" thickBot="1" x14ac:dyDescent="0.7">
      <c r="A4" s="42" t="s">
        <v>14</v>
      </c>
      <c r="B4" s="131"/>
      <c r="C4" s="10" t="s">
        <v>47</v>
      </c>
      <c r="D4" s="10" t="s">
        <v>47</v>
      </c>
      <c r="E4" s="10" t="s">
        <v>47</v>
      </c>
      <c r="F4" s="10" t="s">
        <v>47</v>
      </c>
      <c r="G4" s="10" t="s">
        <v>47</v>
      </c>
      <c r="H4" s="10" t="s">
        <v>47</v>
      </c>
      <c r="I4" s="10" t="s">
        <v>47</v>
      </c>
      <c r="J4" s="10" t="s">
        <v>47</v>
      </c>
      <c r="K4" s="10" t="s">
        <v>47</v>
      </c>
      <c r="L4" s="10" t="s">
        <v>47</v>
      </c>
      <c r="M4" s="10" t="s">
        <v>47</v>
      </c>
      <c r="N4" s="10" t="s">
        <v>47</v>
      </c>
      <c r="O4" s="10" t="s">
        <v>47</v>
      </c>
      <c r="P4" s="10" t="s">
        <v>47</v>
      </c>
      <c r="Q4" s="10" t="s">
        <v>47</v>
      </c>
      <c r="R4" s="10" t="s">
        <v>47</v>
      </c>
      <c r="S4" s="10" t="s">
        <v>47</v>
      </c>
      <c r="T4" s="10" t="s">
        <v>47</v>
      </c>
      <c r="U4" s="10" t="s">
        <v>47</v>
      </c>
      <c r="V4" s="10" t="s">
        <v>47</v>
      </c>
      <c r="W4" s="10" t="s">
        <v>47</v>
      </c>
      <c r="X4" s="10" t="s">
        <v>47</v>
      </c>
      <c r="Y4" s="10" t="s">
        <v>47</v>
      </c>
      <c r="Z4" s="10" t="s">
        <v>47</v>
      </c>
      <c r="AA4" s="10" t="s">
        <v>47</v>
      </c>
      <c r="AB4" s="10" t="s">
        <v>47</v>
      </c>
      <c r="AC4" s="10" t="s">
        <v>47</v>
      </c>
      <c r="AD4" s="10" t="s">
        <v>47</v>
      </c>
      <c r="AE4" s="10" t="s">
        <v>47</v>
      </c>
      <c r="AF4" s="10" t="s">
        <v>47</v>
      </c>
      <c r="AG4" s="10" t="s">
        <v>47</v>
      </c>
      <c r="AH4" s="10" t="s">
        <v>47</v>
      </c>
      <c r="AI4" s="10" t="s">
        <v>47</v>
      </c>
      <c r="AJ4" s="11" t="s">
        <v>47</v>
      </c>
    </row>
    <row r="5" spans="1:75" ht="63.95" customHeight="1" thickBot="1" x14ac:dyDescent="0.7">
      <c r="A5" s="107" t="s">
        <v>7</v>
      </c>
      <c r="B5" s="108" t="s">
        <v>281</v>
      </c>
      <c r="C5" s="109">
        <v>1500</v>
      </c>
      <c r="D5" s="109">
        <v>1500</v>
      </c>
      <c r="E5" s="109">
        <f t="shared" ref="E5" si="0">(D5/C5)*100</f>
        <v>100</v>
      </c>
      <c r="F5" s="109">
        <v>1680</v>
      </c>
      <c r="G5" s="109">
        <f t="shared" ref="G5:G55" si="1">(F5/D5)*100</f>
        <v>112.00000000000001</v>
      </c>
      <c r="H5" s="109">
        <v>1933</v>
      </c>
      <c r="I5" s="109">
        <f t="shared" ref="I5" si="2">(H5/F5)*100</f>
        <v>115.0595238095238</v>
      </c>
      <c r="J5" s="109">
        <f t="shared" ref="J5:J21" si="3">(D5+F5+H5)/3</f>
        <v>1704.3333333333333</v>
      </c>
      <c r="K5" s="109">
        <f t="shared" ref="K5:K21" si="4">(E5+G5+I5)/3</f>
        <v>109.01984126984127</v>
      </c>
      <c r="L5" s="109">
        <v>1867</v>
      </c>
      <c r="M5" s="109">
        <f t="shared" ref="M5:M21" si="5">(L5/H5)*100</f>
        <v>96.585618210036216</v>
      </c>
      <c r="N5" s="109">
        <v>2000</v>
      </c>
      <c r="O5" s="109">
        <f t="shared" ref="O5:O20" si="6">(N5/L5)*100</f>
        <v>107.12372790573113</v>
      </c>
      <c r="P5" s="109">
        <v>2000</v>
      </c>
      <c r="Q5" s="109">
        <f t="shared" ref="Q5:Q20" si="7">P5/N5*100</f>
        <v>100</v>
      </c>
      <c r="R5" s="109">
        <f t="shared" ref="R5:R33" si="8">(L5+N5+P5)/3</f>
        <v>1955.6666666666667</v>
      </c>
      <c r="S5" s="109">
        <f t="shared" ref="S5:S33" si="9">(M5+O5+Q5)/3</f>
        <v>101.23644870525578</v>
      </c>
      <c r="T5" s="109">
        <v>2000</v>
      </c>
      <c r="U5" s="109">
        <f t="shared" ref="U5:U20" si="10">T5/P5*100</f>
        <v>100</v>
      </c>
      <c r="V5" s="109">
        <v>2500</v>
      </c>
      <c r="W5" s="109">
        <f t="shared" ref="W5:W20" si="11">V5/T5*100</f>
        <v>125</v>
      </c>
      <c r="X5" s="27">
        <v>2500</v>
      </c>
      <c r="Y5" s="109">
        <f t="shared" ref="Y5:Y19" si="12">X5/V5*100</f>
        <v>100</v>
      </c>
      <c r="Z5" s="109">
        <f t="shared" ref="Z5:Z19" si="13">(T5+V5+X5)/3</f>
        <v>2333.3333333333335</v>
      </c>
      <c r="AA5" s="109">
        <f t="shared" ref="AA5:AA21" si="14">(U5+W5+Y5)/3</f>
        <v>108.33333333333333</v>
      </c>
      <c r="AB5" s="109">
        <v>2500</v>
      </c>
      <c r="AC5" s="109">
        <f t="shared" ref="AC5:AC19" si="15">(AB5/X5)*100</f>
        <v>100</v>
      </c>
      <c r="AD5" s="109">
        <v>2500</v>
      </c>
      <c r="AE5" s="109">
        <f t="shared" ref="AE5:AE55" si="16">AD5/AB5*100</f>
        <v>100</v>
      </c>
      <c r="AF5" s="109">
        <v>2500</v>
      </c>
      <c r="AG5" s="109">
        <f t="shared" ref="AG5:AG55" si="17">AF5/AD5*100</f>
        <v>100</v>
      </c>
      <c r="AH5" s="109">
        <f>(AB5+AD5+AF5)/3</f>
        <v>2500</v>
      </c>
      <c r="AI5" s="109">
        <f t="shared" ref="AI5:AI55" si="18">(AC5+AE5+AG5)/3</f>
        <v>100</v>
      </c>
      <c r="AJ5" s="110">
        <f>(J5+R5+Z5+AH5)/4</f>
        <v>2123.3333333333335</v>
      </c>
    </row>
    <row r="6" spans="1:75" ht="63.95" customHeight="1" thickBot="1" x14ac:dyDescent="0.7">
      <c r="A6" s="107" t="s">
        <v>198</v>
      </c>
      <c r="B6" s="108" t="s">
        <v>281</v>
      </c>
      <c r="C6" s="109">
        <v>800</v>
      </c>
      <c r="D6" s="109">
        <v>800</v>
      </c>
      <c r="E6" s="109">
        <f t="shared" ref="E6:E20" si="19">(D6/C6)*100</f>
        <v>100</v>
      </c>
      <c r="F6" s="109">
        <v>800</v>
      </c>
      <c r="G6" s="109">
        <f t="shared" si="1"/>
        <v>100</v>
      </c>
      <c r="H6" s="109">
        <v>900</v>
      </c>
      <c r="I6" s="109">
        <f t="shared" ref="I6:I20" si="20">(H6/F6)*100</f>
        <v>112.5</v>
      </c>
      <c r="J6" s="109">
        <f t="shared" si="3"/>
        <v>833.33333333333337</v>
      </c>
      <c r="K6" s="109">
        <f t="shared" si="4"/>
        <v>104.16666666666667</v>
      </c>
      <c r="L6" s="109">
        <v>900</v>
      </c>
      <c r="M6" s="109">
        <f t="shared" si="5"/>
        <v>100</v>
      </c>
      <c r="N6" s="109">
        <v>900</v>
      </c>
      <c r="O6" s="109">
        <f t="shared" si="6"/>
        <v>100</v>
      </c>
      <c r="P6" s="109">
        <v>900</v>
      </c>
      <c r="Q6" s="109">
        <f t="shared" si="7"/>
        <v>100</v>
      </c>
      <c r="R6" s="109">
        <f t="shared" si="8"/>
        <v>900</v>
      </c>
      <c r="S6" s="109">
        <f t="shared" si="9"/>
        <v>100</v>
      </c>
      <c r="T6" s="109">
        <v>1000</v>
      </c>
      <c r="U6" s="109">
        <f t="shared" si="10"/>
        <v>111.11111111111111</v>
      </c>
      <c r="V6" s="109">
        <v>900</v>
      </c>
      <c r="W6" s="109">
        <f t="shared" si="11"/>
        <v>90</v>
      </c>
      <c r="X6" s="27">
        <v>900</v>
      </c>
      <c r="Y6" s="109">
        <f t="shared" si="12"/>
        <v>100</v>
      </c>
      <c r="Z6" s="109">
        <f t="shared" si="13"/>
        <v>933.33333333333337</v>
      </c>
      <c r="AA6" s="109">
        <f t="shared" si="14"/>
        <v>100.37037037037037</v>
      </c>
      <c r="AB6" s="109">
        <v>900</v>
      </c>
      <c r="AC6" s="109">
        <f t="shared" si="15"/>
        <v>100</v>
      </c>
      <c r="AD6" s="109">
        <v>1000</v>
      </c>
      <c r="AE6" s="109">
        <f t="shared" si="16"/>
        <v>111.11111111111111</v>
      </c>
      <c r="AF6" s="109">
        <v>1000</v>
      </c>
      <c r="AG6" s="109">
        <f t="shared" si="17"/>
        <v>100</v>
      </c>
      <c r="AH6" s="109">
        <f t="shared" ref="AH6:AH20" si="21">(AB6+AD6+AF6)/3</f>
        <v>966.66666666666663</v>
      </c>
      <c r="AI6" s="109">
        <f t="shared" si="18"/>
        <v>103.7037037037037</v>
      </c>
      <c r="AJ6" s="110">
        <f t="shared" ref="AJ6:AJ21" si="22">(J6+R6+Z6+AH6)/4</f>
        <v>908.33333333333337</v>
      </c>
    </row>
    <row r="7" spans="1:75" ht="63.95" customHeight="1" thickBot="1" x14ac:dyDescent="0.7">
      <c r="A7" s="107" t="s">
        <v>8</v>
      </c>
      <c r="B7" s="108" t="s">
        <v>281</v>
      </c>
      <c r="C7" s="109">
        <v>1475</v>
      </c>
      <c r="D7" s="109">
        <v>1500</v>
      </c>
      <c r="E7" s="109">
        <f t="shared" si="19"/>
        <v>101.69491525423729</v>
      </c>
      <c r="F7" s="109">
        <v>1500</v>
      </c>
      <c r="G7" s="109">
        <f t="shared" si="1"/>
        <v>100</v>
      </c>
      <c r="H7" s="109">
        <v>1500</v>
      </c>
      <c r="I7" s="109">
        <f t="shared" si="20"/>
        <v>100</v>
      </c>
      <c r="J7" s="109">
        <f t="shared" si="3"/>
        <v>1500</v>
      </c>
      <c r="K7" s="109">
        <f t="shared" si="4"/>
        <v>100.56497175141243</v>
      </c>
      <c r="L7" s="109">
        <v>1500</v>
      </c>
      <c r="M7" s="109">
        <f t="shared" si="5"/>
        <v>100</v>
      </c>
      <c r="N7" s="109">
        <v>1500</v>
      </c>
      <c r="O7" s="109">
        <f t="shared" si="6"/>
        <v>100</v>
      </c>
      <c r="P7" s="109">
        <v>1500</v>
      </c>
      <c r="Q7" s="109">
        <f t="shared" si="7"/>
        <v>100</v>
      </c>
      <c r="R7" s="109">
        <f t="shared" si="8"/>
        <v>1500</v>
      </c>
      <c r="S7" s="109">
        <f t="shared" si="9"/>
        <v>100</v>
      </c>
      <c r="T7" s="109">
        <v>1500</v>
      </c>
      <c r="U7" s="109">
        <f t="shared" si="10"/>
        <v>100</v>
      </c>
      <c r="V7" s="109">
        <v>2000</v>
      </c>
      <c r="W7" s="109">
        <f t="shared" si="11"/>
        <v>133.33333333333331</v>
      </c>
      <c r="X7" s="27">
        <v>2000</v>
      </c>
      <c r="Y7" s="109">
        <f t="shared" si="12"/>
        <v>100</v>
      </c>
      <c r="Z7" s="109">
        <f t="shared" si="13"/>
        <v>1833.3333333333333</v>
      </c>
      <c r="AA7" s="109">
        <f t="shared" si="14"/>
        <v>111.1111111111111</v>
      </c>
      <c r="AB7" s="109">
        <v>2000</v>
      </c>
      <c r="AC7" s="109">
        <f t="shared" si="15"/>
        <v>100</v>
      </c>
      <c r="AD7" s="109">
        <v>2000</v>
      </c>
      <c r="AE7" s="109">
        <f t="shared" si="16"/>
        <v>100</v>
      </c>
      <c r="AF7" s="109">
        <v>2000</v>
      </c>
      <c r="AG7" s="109">
        <f t="shared" si="17"/>
        <v>100</v>
      </c>
      <c r="AH7" s="109">
        <f t="shared" si="21"/>
        <v>2000</v>
      </c>
      <c r="AI7" s="109">
        <f t="shared" si="18"/>
        <v>100</v>
      </c>
      <c r="AJ7" s="110">
        <f t="shared" si="22"/>
        <v>1708.3333333333333</v>
      </c>
    </row>
    <row r="8" spans="1:75" ht="63.95" customHeight="1" thickBot="1" x14ac:dyDescent="0.7">
      <c r="A8" s="107" t="s">
        <v>315</v>
      </c>
      <c r="B8" s="108" t="s">
        <v>281</v>
      </c>
      <c r="C8" s="109">
        <v>1275</v>
      </c>
      <c r="D8" s="109">
        <v>1250</v>
      </c>
      <c r="E8" s="109">
        <f t="shared" si="19"/>
        <v>98.039215686274503</v>
      </c>
      <c r="F8" s="109">
        <v>1400</v>
      </c>
      <c r="G8" s="109">
        <f t="shared" si="1"/>
        <v>112.00000000000001</v>
      </c>
      <c r="H8" s="109">
        <v>1500</v>
      </c>
      <c r="I8" s="109">
        <f t="shared" si="20"/>
        <v>107.14285714285714</v>
      </c>
      <c r="J8" s="109">
        <f t="shared" si="3"/>
        <v>1383.3333333333333</v>
      </c>
      <c r="K8" s="109">
        <f t="shared" si="4"/>
        <v>105.72735760971057</v>
      </c>
      <c r="L8" s="109">
        <v>1433</v>
      </c>
      <c r="M8" s="109">
        <f t="shared" si="5"/>
        <v>95.533333333333331</v>
      </c>
      <c r="N8" s="109">
        <v>1500</v>
      </c>
      <c r="O8" s="109">
        <f t="shared" si="6"/>
        <v>104.67550593161201</v>
      </c>
      <c r="P8" s="109">
        <v>1500</v>
      </c>
      <c r="Q8" s="109">
        <f t="shared" si="7"/>
        <v>100</v>
      </c>
      <c r="R8" s="109">
        <f t="shared" si="8"/>
        <v>1477.6666666666667</v>
      </c>
      <c r="S8" s="109">
        <f t="shared" si="9"/>
        <v>100.06961308831512</v>
      </c>
      <c r="T8" s="109">
        <v>1367</v>
      </c>
      <c r="U8" s="109">
        <f t="shared" si="10"/>
        <v>91.133333333333326</v>
      </c>
      <c r="V8" s="109">
        <v>1500</v>
      </c>
      <c r="W8" s="109">
        <f t="shared" si="11"/>
        <v>109.72933430870519</v>
      </c>
      <c r="X8" s="109">
        <v>1500</v>
      </c>
      <c r="Y8" s="109">
        <f t="shared" si="12"/>
        <v>100</v>
      </c>
      <c r="Z8" s="109">
        <f>(T8+V8+X8)/3</f>
        <v>1455.6666666666667</v>
      </c>
      <c r="AA8" s="109">
        <f t="shared" si="14"/>
        <v>100.28755588067951</v>
      </c>
      <c r="AB8" s="109">
        <v>1500</v>
      </c>
      <c r="AC8" s="109">
        <f t="shared" si="15"/>
        <v>100</v>
      </c>
      <c r="AD8" s="109">
        <v>1600</v>
      </c>
      <c r="AE8" s="109">
        <f t="shared" si="16"/>
        <v>106.66666666666667</v>
      </c>
      <c r="AF8" s="109">
        <v>1650</v>
      </c>
      <c r="AG8" s="109">
        <f t="shared" si="17"/>
        <v>103.125</v>
      </c>
      <c r="AH8" s="109">
        <f t="shared" si="21"/>
        <v>1583.3333333333333</v>
      </c>
      <c r="AI8" s="109">
        <f t="shared" si="18"/>
        <v>103.2638888888889</v>
      </c>
      <c r="AJ8" s="110">
        <f t="shared" si="22"/>
        <v>1475</v>
      </c>
    </row>
    <row r="9" spans="1:75" ht="63.95" customHeight="1" thickBot="1" x14ac:dyDescent="0.7">
      <c r="A9" s="107" t="s">
        <v>157</v>
      </c>
      <c r="B9" s="108" t="s">
        <v>281</v>
      </c>
      <c r="C9" s="109">
        <v>1500</v>
      </c>
      <c r="D9" s="109">
        <v>1475</v>
      </c>
      <c r="E9" s="109">
        <f t="shared" si="19"/>
        <v>98.333333333333329</v>
      </c>
      <c r="F9" s="109">
        <v>1500</v>
      </c>
      <c r="G9" s="109">
        <f t="shared" si="1"/>
        <v>101.69491525423729</v>
      </c>
      <c r="H9" s="109">
        <v>1766</v>
      </c>
      <c r="I9" s="109">
        <f t="shared" si="20"/>
        <v>117.73333333333333</v>
      </c>
      <c r="J9" s="109">
        <f t="shared" si="3"/>
        <v>1580.3333333333333</v>
      </c>
      <c r="K9" s="109">
        <f t="shared" si="4"/>
        <v>105.92052730696798</v>
      </c>
      <c r="L9" s="109">
        <v>1533</v>
      </c>
      <c r="M9" s="109">
        <f t="shared" si="5"/>
        <v>86.806342015855037</v>
      </c>
      <c r="N9" s="109">
        <v>1733</v>
      </c>
      <c r="O9" s="109">
        <f t="shared" si="6"/>
        <v>113.04631441617742</v>
      </c>
      <c r="P9" s="109">
        <v>1800</v>
      </c>
      <c r="Q9" s="109">
        <f t="shared" si="7"/>
        <v>103.86612810155799</v>
      </c>
      <c r="R9" s="109">
        <f t="shared" si="8"/>
        <v>1688.6666666666667</v>
      </c>
      <c r="S9" s="109">
        <f t="shared" si="9"/>
        <v>101.23959484453015</v>
      </c>
      <c r="T9" s="109">
        <v>1800</v>
      </c>
      <c r="U9" s="109">
        <f t="shared" si="10"/>
        <v>100</v>
      </c>
      <c r="V9" s="109">
        <v>2000</v>
      </c>
      <c r="W9" s="109">
        <f t="shared" si="11"/>
        <v>111.11111111111111</v>
      </c>
      <c r="X9" s="109">
        <v>2000</v>
      </c>
      <c r="Y9" s="109">
        <f t="shared" si="12"/>
        <v>100</v>
      </c>
      <c r="Z9" s="109">
        <f t="shared" si="13"/>
        <v>1933.3333333333333</v>
      </c>
      <c r="AA9" s="109">
        <f t="shared" si="14"/>
        <v>103.7037037037037</v>
      </c>
      <c r="AB9" s="109">
        <v>2000</v>
      </c>
      <c r="AC9" s="109">
        <f t="shared" si="15"/>
        <v>100</v>
      </c>
      <c r="AD9" s="109">
        <v>2000</v>
      </c>
      <c r="AE9" s="109">
        <f t="shared" si="16"/>
        <v>100</v>
      </c>
      <c r="AF9" s="109">
        <v>2000</v>
      </c>
      <c r="AG9" s="109">
        <f t="shared" si="17"/>
        <v>100</v>
      </c>
      <c r="AH9" s="109">
        <f t="shared" si="21"/>
        <v>2000</v>
      </c>
      <c r="AI9" s="109">
        <f t="shared" si="18"/>
        <v>100</v>
      </c>
      <c r="AJ9" s="110">
        <f t="shared" si="22"/>
        <v>1800.5833333333333</v>
      </c>
    </row>
    <row r="10" spans="1:75" ht="63.95" customHeight="1" thickBot="1" x14ac:dyDescent="0.7">
      <c r="A10" s="107" t="s">
        <v>9</v>
      </c>
      <c r="B10" s="108" t="s">
        <v>281</v>
      </c>
      <c r="C10" s="109">
        <v>1300</v>
      </c>
      <c r="D10" s="109">
        <v>1475</v>
      </c>
      <c r="E10" s="109">
        <f t="shared" si="19"/>
        <v>113.46153846153845</v>
      </c>
      <c r="F10" s="109">
        <v>1460</v>
      </c>
      <c r="G10" s="109">
        <f t="shared" si="1"/>
        <v>98.983050847457633</v>
      </c>
      <c r="H10" s="109">
        <v>1367</v>
      </c>
      <c r="I10" s="109">
        <f>(H10/F10)*100</f>
        <v>93.630136986301366</v>
      </c>
      <c r="J10" s="109">
        <f t="shared" si="3"/>
        <v>1434</v>
      </c>
      <c r="K10" s="109">
        <f t="shared" si="4"/>
        <v>102.02490876509916</v>
      </c>
      <c r="L10" s="109">
        <v>1200</v>
      </c>
      <c r="M10" s="109">
        <f t="shared" si="5"/>
        <v>87.783467446964153</v>
      </c>
      <c r="N10" s="109">
        <v>1500</v>
      </c>
      <c r="O10" s="109">
        <f t="shared" si="6"/>
        <v>125</v>
      </c>
      <c r="P10" s="109">
        <v>1300</v>
      </c>
      <c r="Q10" s="109">
        <f t="shared" si="7"/>
        <v>86.666666666666671</v>
      </c>
      <c r="R10" s="109">
        <f t="shared" si="8"/>
        <v>1333.3333333333333</v>
      </c>
      <c r="S10" s="109">
        <f t="shared" si="9"/>
        <v>99.816711371210275</v>
      </c>
      <c r="T10" s="109">
        <v>1500</v>
      </c>
      <c r="U10" s="109">
        <f t="shared" si="10"/>
        <v>115.38461538461537</v>
      </c>
      <c r="V10" s="109">
        <v>1500</v>
      </c>
      <c r="W10" s="109">
        <f t="shared" si="11"/>
        <v>100</v>
      </c>
      <c r="X10" s="109">
        <v>1500</v>
      </c>
      <c r="Y10" s="109">
        <f t="shared" si="12"/>
        <v>100</v>
      </c>
      <c r="Z10" s="109">
        <f t="shared" si="13"/>
        <v>1500</v>
      </c>
      <c r="AA10" s="109">
        <f t="shared" si="14"/>
        <v>105.12820512820512</v>
      </c>
      <c r="AB10" s="109">
        <v>1500</v>
      </c>
      <c r="AC10" s="109">
        <f t="shared" si="15"/>
        <v>100</v>
      </c>
      <c r="AD10" s="109">
        <v>1500</v>
      </c>
      <c r="AE10" s="109">
        <f t="shared" si="16"/>
        <v>100</v>
      </c>
      <c r="AF10" s="109">
        <v>1500</v>
      </c>
      <c r="AG10" s="109">
        <f t="shared" si="17"/>
        <v>100</v>
      </c>
      <c r="AH10" s="109">
        <f t="shared" si="21"/>
        <v>1500</v>
      </c>
      <c r="AI10" s="109">
        <f t="shared" si="18"/>
        <v>100</v>
      </c>
      <c r="AJ10" s="110">
        <f t="shared" si="22"/>
        <v>1441.8333333333333</v>
      </c>
    </row>
    <row r="11" spans="1:75" ht="63.95" customHeight="1" thickBot="1" x14ac:dyDescent="0.7">
      <c r="A11" s="107" t="s">
        <v>10</v>
      </c>
      <c r="B11" s="108" t="s">
        <v>281</v>
      </c>
      <c r="C11" s="109">
        <v>1500</v>
      </c>
      <c r="D11" s="109">
        <v>1500</v>
      </c>
      <c r="E11" s="109">
        <f t="shared" si="19"/>
        <v>100</v>
      </c>
      <c r="F11" s="109">
        <v>1500</v>
      </c>
      <c r="G11" s="109">
        <f t="shared" si="1"/>
        <v>100</v>
      </c>
      <c r="H11" s="109">
        <v>1500</v>
      </c>
      <c r="I11" s="109">
        <f t="shared" si="20"/>
        <v>100</v>
      </c>
      <c r="J11" s="109">
        <f t="shared" si="3"/>
        <v>1500</v>
      </c>
      <c r="K11" s="109">
        <f t="shared" si="4"/>
        <v>100</v>
      </c>
      <c r="L11" s="109">
        <v>1500</v>
      </c>
      <c r="M11" s="109">
        <f t="shared" si="5"/>
        <v>100</v>
      </c>
      <c r="N11" s="109">
        <v>1500</v>
      </c>
      <c r="O11" s="109">
        <f t="shared" si="6"/>
        <v>100</v>
      </c>
      <c r="P11" s="109">
        <v>1500</v>
      </c>
      <c r="Q11" s="109">
        <f t="shared" si="7"/>
        <v>100</v>
      </c>
      <c r="R11" s="109">
        <f t="shared" si="8"/>
        <v>1500</v>
      </c>
      <c r="S11" s="109">
        <f t="shared" si="9"/>
        <v>100</v>
      </c>
      <c r="T11" s="109">
        <v>1500</v>
      </c>
      <c r="U11" s="109">
        <f t="shared" si="10"/>
        <v>100</v>
      </c>
      <c r="V11" s="109">
        <v>1500</v>
      </c>
      <c r="W11" s="109">
        <f t="shared" si="11"/>
        <v>100</v>
      </c>
      <c r="X11" s="109">
        <v>2000</v>
      </c>
      <c r="Y11" s="109">
        <f t="shared" si="12"/>
        <v>133.33333333333331</v>
      </c>
      <c r="Z11" s="109">
        <f t="shared" si="13"/>
        <v>1666.6666666666667</v>
      </c>
      <c r="AA11" s="109">
        <f t="shared" si="14"/>
        <v>111.1111111111111</v>
      </c>
      <c r="AB11" s="109">
        <v>2000</v>
      </c>
      <c r="AC11" s="109">
        <f t="shared" si="15"/>
        <v>100</v>
      </c>
      <c r="AD11" s="109">
        <v>2000</v>
      </c>
      <c r="AE11" s="109">
        <f t="shared" si="16"/>
        <v>100</v>
      </c>
      <c r="AF11" s="109">
        <v>2000</v>
      </c>
      <c r="AG11" s="109">
        <f t="shared" si="17"/>
        <v>100</v>
      </c>
      <c r="AH11" s="109">
        <f t="shared" si="21"/>
        <v>2000</v>
      </c>
      <c r="AI11" s="109">
        <f t="shared" si="18"/>
        <v>100</v>
      </c>
      <c r="AJ11" s="110">
        <f t="shared" si="22"/>
        <v>1666.6666666666667</v>
      </c>
      <c r="BW11" s="2" t="s">
        <v>141</v>
      </c>
    </row>
    <row r="12" spans="1:75" ht="63.95" customHeight="1" thickBot="1" x14ac:dyDescent="0.7">
      <c r="A12" s="107" t="s">
        <v>247</v>
      </c>
      <c r="B12" s="108" t="s">
        <v>281</v>
      </c>
      <c r="C12" s="109">
        <v>2300</v>
      </c>
      <c r="D12" s="109">
        <v>2350</v>
      </c>
      <c r="E12" s="109">
        <f t="shared" si="19"/>
        <v>102.17391304347827</v>
      </c>
      <c r="F12" s="109">
        <v>2400</v>
      </c>
      <c r="G12" s="109">
        <f t="shared" si="1"/>
        <v>102.12765957446808</v>
      </c>
      <c r="H12" s="109">
        <v>2400</v>
      </c>
      <c r="I12" s="109">
        <f t="shared" si="20"/>
        <v>100</v>
      </c>
      <c r="J12" s="109">
        <f t="shared" si="3"/>
        <v>2383.3333333333335</v>
      </c>
      <c r="K12" s="109">
        <f t="shared" si="4"/>
        <v>101.43385753931545</v>
      </c>
      <c r="L12" s="111">
        <v>2400</v>
      </c>
      <c r="M12" s="109">
        <f t="shared" si="5"/>
        <v>100</v>
      </c>
      <c r="N12" s="109">
        <v>2500</v>
      </c>
      <c r="O12" s="109">
        <f t="shared" si="6"/>
        <v>104.16666666666667</v>
      </c>
      <c r="P12" s="109">
        <v>2500</v>
      </c>
      <c r="Q12" s="109">
        <f t="shared" si="7"/>
        <v>100</v>
      </c>
      <c r="R12" s="109">
        <f t="shared" si="8"/>
        <v>2466.6666666666665</v>
      </c>
      <c r="S12" s="109">
        <f t="shared" si="9"/>
        <v>101.3888888888889</v>
      </c>
      <c r="T12" s="109">
        <v>2600</v>
      </c>
      <c r="U12" s="109">
        <f t="shared" si="10"/>
        <v>104</v>
      </c>
      <c r="V12" s="109">
        <v>2700</v>
      </c>
      <c r="W12" s="109">
        <f t="shared" si="11"/>
        <v>103.84615384615385</v>
      </c>
      <c r="X12" s="27">
        <v>2767</v>
      </c>
      <c r="Y12" s="109">
        <f t="shared" si="12"/>
        <v>102.48148148148148</v>
      </c>
      <c r="Z12" s="109">
        <f t="shared" si="13"/>
        <v>2689</v>
      </c>
      <c r="AA12" s="109">
        <f t="shared" si="14"/>
        <v>103.44254510921178</v>
      </c>
      <c r="AB12" s="109">
        <v>2800</v>
      </c>
      <c r="AC12" s="109">
        <f t="shared" si="15"/>
        <v>101.19262739428984</v>
      </c>
      <c r="AD12" s="109">
        <v>2800</v>
      </c>
      <c r="AE12" s="109">
        <f t="shared" si="16"/>
        <v>100</v>
      </c>
      <c r="AF12" s="109">
        <v>2800</v>
      </c>
      <c r="AG12" s="109">
        <f t="shared" si="17"/>
        <v>100</v>
      </c>
      <c r="AH12" s="109">
        <f t="shared" si="21"/>
        <v>2800</v>
      </c>
      <c r="AI12" s="109">
        <f t="shared" si="18"/>
        <v>100.39754246476328</v>
      </c>
      <c r="AJ12" s="110">
        <f t="shared" si="22"/>
        <v>2584.75</v>
      </c>
    </row>
    <row r="13" spans="1:75" ht="63.95" customHeight="1" thickTop="1" thickBot="1" x14ac:dyDescent="0.7">
      <c r="A13" s="107" t="s">
        <v>252</v>
      </c>
      <c r="B13" s="108" t="s">
        <v>281</v>
      </c>
      <c r="C13" s="109">
        <v>2100</v>
      </c>
      <c r="D13" s="109">
        <v>2100</v>
      </c>
      <c r="E13" s="109">
        <f t="shared" si="19"/>
        <v>100</v>
      </c>
      <c r="F13" s="109">
        <v>2400</v>
      </c>
      <c r="G13" s="109">
        <f t="shared" si="1"/>
        <v>114.28571428571428</v>
      </c>
      <c r="H13" s="109">
        <v>2400</v>
      </c>
      <c r="I13" s="109">
        <f t="shared" si="20"/>
        <v>100</v>
      </c>
      <c r="J13" s="109">
        <f t="shared" si="3"/>
        <v>2300</v>
      </c>
      <c r="K13" s="109">
        <f t="shared" si="4"/>
        <v>104.76190476190476</v>
      </c>
      <c r="L13" s="23">
        <v>2400</v>
      </c>
      <c r="M13" s="109">
        <f t="shared" si="5"/>
        <v>100</v>
      </c>
      <c r="N13" s="109">
        <v>2500</v>
      </c>
      <c r="O13" s="109">
        <f t="shared" si="6"/>
        <v>104.16666666666667</v>
      </c>
      <c r="P13" s="109">
        <v>2466</v>
      </c>
      <c r="Q13" s="109">
        <f t="shared" si="7"/>
        <v>98.64</v>
      </c>
      <c r="R13" s="109">
        <f t="shared" si="8"/>
        <v>2455.3333333333335</v>
      </c>
      <c r="S13" s="109">
        <f t="shared" si="9"/>
        <v>100.93555555555555</v>
      </c>
      <c r="T13" s="109">
        <v>2600</v>
      </c>
      <c r="U13" s="109">
        <f t="shared" si="10"/>
        <v>105.433901054339</v>
      </c>
      <c r="V13" s="109">
        <v>2700</v>
      </c>
      <c r="W13" s="109">
        <f t="shared" si="11"/>
        <v>103.84615384615385</v>
      </c>
      <c r="X13" s="109">
        <v>2700</v>
      </c>
      <c r="Y13" s="109">
        <f t="shared" si="12"/>
        <v>100</v>
      </c>
      <c r="Z13" s="109">
        <f t="shared" si="13"/>
        <v>2666.6666666666665</v>
      </c>
      <c r="AA13" s="109">
        <f t="shared" si="14"/>
        <v>103.09335163349762</v>
      </c>
      <c r="AB13" s="109">
        <v>2767</v>
      </c>
      <c r="AC13" s="109">
        <f t="shared" si="15"/>
        <v>102.48148148148148</v>
      </c>
      <c r="AD13" s="109">
        <v>2800</v>
      </c>
      <c r="AE13" s="109">
        <f t="shared" si="16"/>
        <v>101.19262739428984</v>
      </c>
      <c r="AF13" s="109">
        <v>2800</v>
      </c>
      <c r="AG13" s="109">
        <f t="shared" si="17"/>
        <v>100</v>
      </c>
      <c r="AH13" s="109">
        <f t="shared" si="21"/>
        <v>2789</v>
      </c>
      <c r="AI13" s="109">
        <f t="shared" si="18"/>
        <v>101.22470295859044</v>
      </c>
      <c r="AJ13" s="110">
        <f t="shared" si="22"/>
        <v>2552.75</v>
      </c>
    </row>
    <row r="14" spans="1:75" ht="63.95" customHeight="1" thickBot="1" x14ac:dyDescent="0.7">
      <c r="A14" s="107" t="s">
        <v>199</v>
      </c>
      <c r="B14" s="108" t="s">
        <v>281</v>
      </c>
      <c r="C14" s="109">
        <v>850</v>
      </c>
      <c r="D14" s="109">
        <v>900</v>
      </c>
      <c r="E14" s="109">
        <f t="shared" si="19"/>
        <v>105.88235294117648</v>
      </c>
      <c r="F14" s="109">
        <v>900</v>
      </c>
      <c r="G14" s="109">
        <f t="shared" si="1"/>
        <v>100</v>
      </c>
      <c r="H14" s="109">
        <v>900</v>
      </c>
      <c r="I14" s="109">
        <f t="shared" si="20"/>
        <v>100</v>
      </c>
      <c r="J14" s="109">
        <f t="shared" si="3"/>
        <v>900</v>
      </c>
      <c r="K14" s="109">
        <f t="shared" si="4"/>
        <v>101.96078431372548</v>
      </c>
      <c r="L14" s="24">
        <v>900</v>
      </c>
      <c r="M14" s="109">
        <f t="shared" si="5"/>
        <v>100</v>
      </c>
      <c r="N14" s="109">
        <v>966</v>
      </c>
      <c r="O14" s="109">
        <f t="shared" si="6"/>
        <v>107.33333333333333</v>
      </c>
      <c r="P14" s="109">
        <v>900</v>
      </c>
      <c r="Q14" s="109">
        <f t="shared" si="7"/>
        <v>93.16770186335404</v>
      </c>
      <c r="R14" s="109">
        <f t="shared" si="8"/>
        <v>922</v>
      </c>
      <c r="S14" s="109">
        <f t="shared" si="9"/>
        <v>100.16701173222911</v>
      </c>
      <c r="T14" s="109">
        <v>1000</v>
      </c>
      <c r="U14" s="109">
        <f t="shared" si="10"/>
        <v>111.11111111111111</v>
      </c>
      <c r="V14" s="109">
        <v>1000</v>
      </c>
      <c r="W14" s="109">
        <f t="shared" si="11"/>
        <v>100</v>
      </c>
      <c r="X14" s="109">
        <v>1000</v>
      </c>
      <c r="Y14" s="109">
        <f t="shared" si="12"/>
        <v>100</v>
      </c>
      <c r="Z14" s="109">
        <f t="shared" si="13"/>
        <v>1000</v>
      </c>
      <c r="AA14" s="109">
        <f t="shared" si="14"/>
        <v>103.7037037037037</v>
      </c>
      <c r="AB14" s="109">
        <v>1000</v>
      </c>
      <c r="AC14" s="109">
        <f t="shared" si="15"/>
        <v>100</v>
      </c>
      <c r="AD14" s="109">
        <v>1166</v>
      </c>
      <c r="AE14" s="109">
        <f t="shared" si="16"/>
        <v>116.6</v>
      </c>
      <c r="AF14" s="109">
        <v>1100</v>
      </c>
      <c r="AG14" s="109">
        <f t="shared" si="17"/>
        <v>94.339622641509436</v>
      </c>
      <c r="AH14" s="109">
        <f t="shared" si="21"/>
        <v>1088.6666666666667</v>
      </c>
      <c r="AI14" s="109">
        <f t="shared" si="18"/>
        <v>103.64654088050315</v>
      </c>
      <c r="AJ14" s="110">
        <f t="shared" si="22"/>
        <v>977.66666666666674</v>
      </c>
    </row>
    <row r="15" spans="1:75" ht="63.95" customHeight="1" thickBot="1" x14ac:dyDescent="0.7">
      <c r="A15" s="107" t="s">
        <v>249</v>
      </c>
      <c r="B15" s="108" t="s">
        <v>281</v>
      </c>
      <c r="C15" s="109">
        <v>1000</v>
      </c>
      <c r="D15" s="109">
        <v>1100</v>
      </c>
      <c r="E15" s="109">
        <f t="shared" si="19"/>
        <v>110.00000000000001</v>
      </c>
      <c r="F15" s="109">
        <v>900</v>
      </c>
      <c r="G15" s="109">
        <f t="shared" si="1"/>
        <v>81.818181818181827</v>
      </c>
      <c r="H15" s="109">
        <v>900</v>
      </c>
      <c r="I15" s="109">
        <f t="shared" si="20"/>
        <v>100</v>
      </c>
      <c r="J15" s="109">
        <f t="shared" si="3"/>
        <v>966.66666666666663</v>
      </c>
      <c r="K15" s="109">
        <f t="shared" si="4"/>
        <v>97.272727272727295</v>
      </c>
      <c r="L15" s="24">
        <v>900</v>
      </c>
      <c r="M15" s="109">
        <f t="shared" si="5"/>
        <v>100</v>
      </c>
      <c r="N15" s="109">
        <v>900</v>
      </c>
      <c r="O15" s="109">
        <f t="shared" si="6"/>
        <v>100</v>
      </c>
      <c r="P15" s="109">
        <v>1000</v>
      </c>
      <c r="Q15" s="109">
        <f t="shared" si="7"/>
        <v>111.11111111111111</v>
      </c>
      <c r="R15" s="109">
        <f t="shared" si="8"/>
        <v>933.33333333333337</v>
      </c>
      <c r="S15" s="109">
        <f t="shared" si="9"/>
        <v>103.7037037037037</v>
      </c>
      <c r="T15" s="109">
        <v>1000</v>
      </c>
      <c r="U15" s="109">
        <f t="shared" si="10"/>
        <v>100</v>
      </c>
      <c r="V15" s="109">
        <v>1000</v>
      </c>
      <c r="W15" s="109">
        <f t="shared" si="11"/>
        <v>100</v>
      </c>
      <c r="X15" s="109">
        <v>1000</v>
      </c>
      <c r="Y15" s="109">
        <f t="shared" si="12"/>
        <v>100</v>
      </c>
      <c r="Z15" s="109">
        <f t="shared" si="13"/>
        <v>1000</v>
      </c>
      <c r="AA15" s="109">
        <f t="shared" si="14"/>
        <v>100</v>
      </c>
      <c r="AB15" s="109">
        <v>1000</v>
      </c>
      <c r="AC15" s="109">
        <f t="shared" si="15"/>
        <v>100</v>
      </c>
      <c r="AD15" s="109">
        <v>1000</v>
      </c>
      <c r="AE15" s="109">
        <f t="shared" si="16"/>
        <v>100</v>
      </c>
      <c r="AF15" s="109">
        <v>1000</v>
      </c>
      <c r="AG15" s="109">
        <f t="shared" si="17"/>
        <v>100</v>
      </c>
      <c r="AH15" s="109">
        <f t="shared" si="21"/>
        <v>1000</v>
      </c>
      <c r="AI15" s="109">
        <f t="shared" si="18"/>
        <v>100</v>
      </c>
      <c r="AJ15" s="110">
        <f t="shared" si="22"/>
        <v>975</v>
      </c>
    </row>
    <row r="16" spans="1:75" ht="63.95" customHeight="1" thickBot="1" x14ac:dyDescent="0.7">
      <c r="A16" s="107" t="s">
        <v>11</v>
      </c>
      <c r="B16" s="108" t="s">
        <v>301</v>
      </c>
      <c r="C16" s="109">
        <v>250</v>
      </c>
      <c r="D16" s="109">
        <v>250</v>
      </c>
      <c r="E16" s="109">
        <f t="shared" si="19"/>
        <v>100</v>
      </c>
      <c r="F16" s="109">
        <v>250</v>
      </c>
      <c r="G16" s="109">
        <f t="shared" si="1"/>
        <v>100</v>
      </c>
      <c r="H16" s="109">
        <v>250</v>
      </c>
      <c r="I16" s="109">
        <f t="shared" si="20"/>
        <v>100</v>
      </c>
      <c r="J16" s="109">
        <f t="shared" si="3"/>
        <v>250</v>
      </c>
      <c r="K16" s="109">
        <f t="shared" si="4"/>
        <v>100</v>
      </c>
      <c r="L16" s="109">
        <v>250</v>
      </c>
      <c r="M16" s="109">
        <f t="shared" si="5"/>
        <v>100</v>
      </c>
      <c r="N16" s="109">
        <v>250</v>
      </c>
      <c r="O16" s="109">
        <f t="shared" si="6"/>
        <v>100</v>
      </c>
      <c r="P16" s="109">
        <v>267</v>
      </c>
      <c r="Q16" s="109">
        <f t="shared" si="7"/>
        <v>106.80000000000001</v>
      </c>
      <c r="R16" s="109">
        <f t="shared" si="8"/>
        <v>255.66666666666666</v>
      </c>
      <c r="S16" s="109">
        <f t="shared" si="9"/>
        <v>102.26666666666667</v>
      </c>
      <c r="T16" s="109">
        <v>270</v>
      </c>
      <c r="U16" s="109">
        <f t="shared" si="10"/>
        <v>101.12359550561798</v>
      </c>
      <c r="V16" s="109">
        <v>270</v>
      </c>
      <c r="W16" s="109">
        <f t="shared" si="11"/>
        <v>100</v>
      </c>
      <c r="X16" s="109">
        <v>270</v>
      </c>
      <c r="Y16" s="109">
        <f t="shared" si="12"/>
        <v>100</v>
      </c>
      <c r="Z16" s="109">
        <f t="shared" si="13"/>
        <v>270</v>
      </c>
      <c r="AA16" s="109">
        <f t="shared" si="14"/>
        <v>100.37453183520599</v>
      </c>
      <c r="AB16" s="109">
        <v>270</v>
      </c>
      <c r="AC16" s="109">
        <f t="shared" si="15"/>
        <v>100</v>
      </c>
      <c r="AD16" s="109">
        <v>270</v>
      </c>
      <c r="AE16" s="109">
        <f t="shared" si="16"/>
        <v>100</v>
      </c>
      <c r="AF16" s="109">
        <v>270</v>
      </c>
      <c r="AG16" s="109">
        <f t="shared" si="17"/>
        <v>100</v>
      </c>
      <c r="AH16" s="109">
        <f t="shared" si="21"/>
        <v>270</v>
      </c>
      <c r="AI16" s="109">
        <f t="shared" si="18"/>
        <v>100</v>
      </c>
      <c r="AJ16" s="110">
        <f t="shared" si="22"/>
        <v>261.41666666666663</v>
      </c>
    </row>
    <row r="17" spans="1:36" ht="63.95" customHeight="1" thickBot="1" x14ac:dyDescent="0.7">
      <c r="A17" s="107" t="s">
        <v>200</v>
      </c>
      <c r="B17" s="108" t="s">
        <v>302</v>
      </c>
      <c r="C17" s="109">
        <v>4000</v>
      </c>
      <c r="D17" s="109">
        <v>4000</v>
      </c>
      <c r="E17" s="109">
        <f t="shared" si="19"/>
        <v>100</v>
      </c>
      <c r="F17" s="109">
        <v>4000</v>
      </c>
      <c r="G17" s="109">
        <f t="shared" si="1"/>
        <v>100</v>
      </c>
      <c r="H17" s="109">
        <v>4000</v>
      </c>
      <c r="I17" s="109">
        <f t="shared" si="20"/>
        <v>100</v>
      </c>
      <c r="J17" s="109">
        <f t="shared" si="3"/>
        <v>4000</v>
      </c>
      <c r="K17" s="109">
        <f t="shared" si="4"/>
        <v>100</v>
      </c>
      <c r="L17" s="109">
        <v>4000</v>
      </c>
      <c r="M17" s="109">
        <f t="shared" si="5"/>
        <v>100</v>
      </c>
      <c r="N17" s="109">
        <v>4000</v>
      </c>
      <c r="O17" s="109">
        <f t="shared" si="6"/>
        <v>100</v>
      </c>
      <c r="P17" s="109">
        <v>4000</v>
      </c>
      <c r="Q17" s="109">
        <f t="shared" si="7"/>
        <v>100</v>
      </c>
      <c r="R17" s="109">
        <f t="shared" si="8"/>
        <v>4000</v>
      </c>
      <c r="S17" s="109">
        <f t="shared" si="9"/>
        <v>100</v>
      </c>
      <c r="T17" s="109">
        <v>4000</v>
      </c>
      <c r="U17" s="109">
        <f t="shared" si="10"/>
        <v>100</v>
      </c>
      <c r="V17" s="109">
        <v>4000</v>
      </c>
      <c r="W17" s="109">
        <f t="shared" si="11"/>
        <v>100</v>
      </c>
      <c r="X17" s="109">
        <v>4000</v>
      </c>
      <c r="Y17" s="109">
        <f t="shared" si="12"/>
        <v>100</v>
      </c>
      <c r="Z17" s="109">
        <f t="shared" si="13"/>
        <v>4000</v>
      </c>
      <c r="AA17" s="109">
        <f t="shared" si="14"/>
        <v>100</v>
      </c>
      <c r="AB17" s="109">
        <v>4000</v>
      </c>
      <c r="AC17" s="109">
        <f t="shared" si="15"/>
        <v>100</v>
      </c>
      <c r="AD17" s="109">
        <v>4000</v>
      </c>
      <c r="AE17" s="109">
        <f t="shared" si="16"/>
        <v>100</v>
      </c>
      <c r="AF17" s="109">
        <v>4000</v>
      </c>
      <c r="AG17" s="109">
        <f t="shared" si="17"/>
        <v>100</v>
      </c>
      <c r="AH17" s="109">
        <f t="shared" si="21"/>
        <v>4000</v>
      </c>
      <c r="AI17" s="109">
        <f t="shared" si="18"/>
        <v>100</v>
      </c>
      <c r="AJ17" s="110">
        <f t="shared" si="22"/>
        <v>4000</v>
      </c>
    </row>
    <row r="18" spans="1:36" ht="63.95" customHeight="1" thickBot="1" x14ac:dyDescent="0.7">
      <c r="A18" s="107" t="s">
        <v>201</v>
      </c>
      <c r="B18" s="106" t="s">
        <v>303</v>
      </c>
      <c r="C18" s="109">
        <v>750</v>
      </c>
      <c r="D18" s="109">
        <v>775</v>
      </c>
      <c r="E18" s="109">
        <f t="shared" si="19"/>
        <v>103.33333333333334</v>
      </c>
      <c r="F18" s="109">
        <v>800</v>
      </c>
      <c r="G18" s="109">
        <f t="shared" si="1"/>
        <v>103.2258064516129</v>
      </c>
      <c r="H18" s="109">
        <v>800</v>
      </c>
      <c r="I18" s="109">
        <f t="shared" si="20"/>
        <v>100</v>
      </c>
      <c r="J18" s="109">
        <f t="shared" si="3"/>
        <v>791.66666666666663</v>
      </c>
      <c r="K18" s="109">
        <f t="shared" si="4"/>
        <v>102.18637992831542</v>
      </c>
      <c r="L18" s="109">
        <v>800</v>
      </c>
      <c r="M18" s="109">
        <f t="shared" si="5"/>
        <v>100</v>
      </c>
      <c r="N18" s="109">
        <v>900</v>
      </c>
      <c r="O18" s="109">
        <f t="shared" si="6"/>
        <v>112.5</v>
      </c>
      <c r="P18" s="109">
        <v>1000</v>
      </c>
      <c r="Q18" s="109">
        <f t="shared" si="7"/>
        <v>111.11111111111111</v>
      </c>
      <c r="R18" s="109">
        <f t="shared" si="8"/>
        <v>900</v>
      </c>
      <c r="S18" s="109">
        <f t="shared" si="9"/>
        <v>107.87037037037037</v>
      </c>
      <c r="T18" s="109">
        <v>1000</v>
      </c>
      <c r="U18" s="109">
        <f t="shared" si="10"/>
        <v>100</v>
      </c>
      <c r="V18" s="109">
        <v>1067</v>
      </c>
      <c r="W18" s="109">
        <f t="shared" si="11"/>
        <v>106.69999999999999</v>
      </c>
      <c r="X18" s="109">
        <v>1100</v>
      </c>
      <c r="Y18" s="109">
        <f t="shared" si="12"/>
        <v>103.09278350515463</v>
      </c>
      <c r="Z18" s="109">
        <f>(T18+V18+X18)/3</f>
        <v>1055.6666666666667</v>
      </c>
      <c r="AA18" s="109">
        <f t="shared" si="14"/>
        <v>103.26426116838486</v>
      </c>
      <c r="AB18" s="109">
        <v>1100</v>
      </c>
      <c r="AC18" s="109">
        <f t="shared" si="15"/>
        <v>100</v>
      </c>
      <c r="AD18" s="109">
        <v>1200</v>
      </c>
      <c r="AE18" s="109">
        <f t="shared" si="16"/>
        <v>109.09090909090908</v>
      </c>
      <c r="AF18" s="109">
        <v>1200</v>
      </c>
      <c r="AG18" s="109">
        <f t="shared" si="17"/>
        <v>100</v>
      </c>
      <c r="AH18" s="109">
        <f t="shared" si="21"/>
        <v>1166.6666666666667</v>
      </c>
      <c r="AI18" s="109">
        <f t="shared" si="18"/>
        <v>103.03030303030302</v>
      </c>
      <c r="AJ18" s="110">
        <f t="shared" si="22"/>
        <v>978.5</v>
      </c>
    </row>
    <row r="19" spans="1:36" ht="63.95" customHeight="1" thickBot="1" x14ac:dyDescent="0.7">
      <c r="A19" s="107" t="s">
        <v>161</v>
      </c>
      <c r="B19" s="106" t="s">
        <v>303</v>
      </c>
      <c r="C19" s="109">
        <v>750</v>
      </c>
      <c r="D19" s="109">
        <v>750</v>
      </c>
      <c r="E19" s="109">
        <f t="shared" si="19"/>
        <v>100</v>
      </c>
      <c r="F19" s="109">
        <v>800</v>
      </c>
      <c r="G19" s="109">
        <f t="shared" si="1"/>
        <v>106.66666666666667</v>
      </c>
      <c r="H19" s="109">
        <v>800</v>
      </c>
      <c r="I19" s="109">
        <f t="shared" si="20"/>
        <v>100</v>
      </c>
      <c r="J19" s="109">
        <f t="shared" si="3"/>
        <v>783.33333333333337</v>
      </c>
      <c r="K19" s="109">
        <f t="shared" si="4"/>
        <v>102.22222222222223</v>
      </c>
      <c r="L19" s="109">
        <v>800</v>
      </c>
      <c r="M19" s="109">
        <f t="shared" si="5"/>
        <v>100</v>
      </c>
      <c r="N19" s="109">
        <v>800</v>
      </c>
      <c r="O19" s="109">
        <f t="shared" si="6"/>
        <v>100</v>
      </c>
      <c r="P19" s="109">
        <v>1000</v>
      </c>
      <c r="Q19" s="109">
        <f t="shared" si="7"/>
        <v>125</v>
      </c>
      <c r="R19" s="109">
        <f t="shared" si="8"/>
        <v>866.66666666666663</v>
      </c>
      <c r="S19" s="109">
        <f t="shared" si="9"/>
        <v>108.33333333333333</v>
      </c>
      <c r="T19" s="109">
        <v>1000</v>
      </c>
      <c r="U19" s="109">
        <f t="shared" si="10"/>
        <v>100</v>
      </c>
      <c r="V19" s="109">
        <v>1000</v>
      </c>
      <c r="W19" s="109">
        <f t="shared" si="11"/>
        <v>100</v>
      </c>
      <c r="X19" s="109">
        <v>1100</v>
      </c>
      <c r="Y19" s="109">
        <f t="shared" si="12"/>
        <v>110.00000000000001</v>
      </c>
      <c r="Z19" s="109">
        <f t="shared" si="13"/>
        <v>1033.3333333333333</v>
      </c>
      <c r="AA19" s="109">
        <f t="shared" si="14"/>
        <v>103.33333333333333</v>
      </c>
      <c r="AB19" s="109">
        <v>1100</v>
      </c>
      <c r="AC19" s="109">
        <f t="shared" si="15"/>
        <v>100</v>
      </c>
      <c r="AD19" s="109">
        <v>1200</v>
      </c>
      <c r="AE19" s="109">
        <f t="shared" si="16"/>
        <v>109.09090909090908</v>
      </c>
      <c r="AF19" s="109">
        <v>1267</v>
      </c>
      <c r="AG19" s="109">
        <f t="shared" si="17"/>
        <v>105.58333333333334</v>
      </c>
      <c r="AH19" s="109">
        <f t="shared" si="21"/>
        <v>1189</v>
      </c>
      <c r="AI19" s="109">
        <f t="shared" si="18"/>
        <v>104.89141414141413</v>
      </c>
      <c r="AJ19" s="110">
        <f t="shared" si="22"/>
        <v>968.08333333333326</v>
      </c>
    </row>
    <row r="20" spans="1:36" ht="63.95" customHeight="1" thickBot="1" x14ac:dyDescent="0.7">
      <c r="A20" s="107" t="s">
        <v>12</v>
      </c>
      <c r="B20" s="108" t="s">
        <v>304</v>
      </c>
      <c r="C20" s="109">
        <v>1000</v>
      </c>
      <c r="D20" s="109">
        <v>1000</v>
      </c>
      <c r="E20" s="109">
        <f t="shared" si="19"/>
        <v>100</v>
      </c>
      <c r="F20" s="109">
        <v>1000</v>
      </c>
      <c r="G20" s="109">
        <f t="shared" si="1"/>
        <v>100</v>
      </c>
      <c r="H20" s="109">
        <v>1000</v>
      </c>
      <c r="I20" s="109">
        <f t="shared" si="20"/>
        <v>100</v>
      </c>
      <c r="J20" s="109">
        <f t="shared" si="3"/>
        <v>1000</v>
      </c>
      <c r="K20" s="109">
        <f t="shared" si="4"/>
        <v>100</v>
      </c>
      <c r="L20" s="109">
        <v>1000</v>
      </c>
      <c r="M20" s="109">
        <f t="shared" si="5"/>
        <v>100</v>
      </c>
      <c r="N20" s="109">
        <v>1000</v>
      </c>
      <c r="O20" s="109">
        <f t="shared" si="6"/>
        <v>100</v>
      </c>
      <c r="P20" s="109">
        <v>1000</v>
      </c>
      <c r="Q20" s="109">
        <f t="shared" si="7"/>
        <v>100</v>
      </c>
      <c r="R20" s="109">
        <f t="shared" si="8"/>
        <v>1000</v>
      </c>
      <c r="S20" s="109">
        <f t="shared" si="9"/>
        <v>100</v>
      </c>
      <c r="T20" s="109">
        <v>1000</v>
      </c>
      <c r="U20" s="109">
        <f t="shared" si="10"/>
        <v>100</v>
      </c>
      <c r="V20" s="109">
        <v>1000</v>
      </c>
      <c r="W20" s="109">
        <f t="shared" si="11"/>
        <v>100</v>
      </c>
      <c r="X20" s="109">
        <v>1200</v>
      </c>
      <c r="Y20" s="109">
        <f>X20/V20*100</f>
        <v>120</v>
      </c>
      <c r="Z20" s="109">
        <f>(T20+V20+X20)/3</f>
        <v>1066.6666666666667</v>
      </c>
      <c r="AA20" s="109">
        <f>(U20+W20+Y20)/3</f>
        <v>106.66666666666667</v>
      </c>
      <c r="AB20" s="109">
        <v>1300</v>
      </c>
      <c r="AC20" s="109">
        <f>(AB20/X20)*100</f>
        <v>108.33333333333333</v>
      </c>
      <c r="AD20" s="109">
        <v>1367</v>
      </c>
      <c r="AE20" s="109">
        <f>AD20/AB20*100</f>
        <v>105.15384615384616</v>
      </c>
      <c r="AF20" s="109">
        <v>1300</v>
      </c>
      <c r="AG20" s="109">
        <f>AF20/AD20*100</f>
        <v>95.098756400877832</v>
      </c>
      <c r="AH20" s="109">
        <f t="shared" si="21"/>
        <v>1322.3333333333333</v>
      </c>
      <c r="AI20" s="109">
        <f t="shared" si="18"/>
        <v>102.86197862935245</v>
      </c>
      <c r="AJ20" s="110">
        <f t="shared" si="22"/>
        <v>1097.25</v>
      </c>
    </row>
    <row r="21" spans="1:36" s="5" customFormat="1" ht="63.95" customHeight="1" thickBot="1" x14ac:dyDescent="0.7">
      <c r="A21" s="132" t="s">
        <v>13</v>
      </c>
      <c r="B21" s="133"/>
      <c r="C21" s="10">
        <f>SUM(C5:C20)</f>
        <v>22350</v>
      </c>
      <c r="D21" s="10">
        <f>SUM(D5:D20)</f>
        <v>22725</v>
      </c>
      <c r="E21" s="10">
        <f>(D21/C21)*100</f>
        <v>101.6778523489933</v>
      </c>
      <c r="F21" s="10">
        <f>SUM(F5:F20)</f>
        <v>23290</v>
      </c>
      <c r="G21" s="10">
        <f t="shared" si="1"/>
        <v>102.48624862486248</v>
      </c>
      <c r="H21" s="10">
        <f>SUM(H5:H20)</f>
        <v>23916</v>
      </c>
      <c r="I21" s="10">
        <f>(H21/F21)*100</f>
        <v>102.68784886217261</v>
      </c>
      <c r="J21" s="10">
        <f t="shared" si="3"/>
        <v>23310.333333333332</v>
      </c>
      <c r="K21" s="10">
        <f t="shared" si="4"/>
        <v>102.28398327867615</v>
      </c>
      <c r="L21" s="10">
        <f>SUM(L5:L20)</f>
        <v>23383</v>
      </c>
      <c r="M21" s="10">
        <f t="shared" si="5"/>
        <v>97.771366449239011</v>
      </c>
      <c r="N21" s="10">
        <f>SUM(N5:N20)</f>
        <v>24449</v>
      </c>
      <c r="O21" s="10">
        <f>(N21/L21)*100</f>
        <v>104.55886755335074</v>
      </c>
      <c r="P21" s="10">
        <f>SUM(P5:P20)</f>
        <v>24633</v>
      </c>
      <c r="Q21" s="10">
        <f>P21/N21*100</f>
        <v>100.75258701787395</v>
      </c>
      <c r="R21" s="10">
        <f t="shared" si="8"/>
        <v>24155</v>
      </c>
      <c r="S21" s="10">
        <f t="shared" si="9"/>
        <v>101.02760700682124</v>
      </c>
      <c r="T21" s="10">
        <f>SUM(T5:T20)</f>
        <v>25137</v>
      </c>
      <c r="U21" s="10">
        <f>T21/P21*100</f>
        <v>102.04603580562659</v>
      </c>
      <c r="V21" s="10">
        <f>SUM(V5:V20)</f>
        <v>26637</v>
      </c>
      <c r="W21" s="10">
        <f>V21/T21*100</f>
        <v>105.9672992003819</v>
      </c>
      <c r="X21" s="10">
        <f>SUM(X5:X20)</f>
        <v>27537</v>
      </c>
      <c r="Y21" s="55">
        <f>X21/V21*100</f>
        <v>103.37875886924203</v>
      </c>
      <c r="Z21" s="55">
        <f>(T21+V21+X21)/3</f>
        <v>26437</v>
      </c>
      <c r="AA21" s="55">
        <f t="shared" si="14"/>
        <v>103.79736462508352</v>
      </c>
      <c r="AB21" s="10">
        <f>SUM(AB5:AB20)</f>
        <v>27737</v>
      </c>
      <c r="AC21" s="10">
        <f>(AB21/X21)*100</f>
        <v>100.72629552965103</v>
      </c>
      <c r="AD21" s="10">
        <f>SUM(AD5:AD20)</f>
        <v>28403</v>
      </c>
      <c r="AE21" s="112">
        <f t="shared" si="16"/>
        <v>102.40112485128168</v>
      </c>
      <c r="AF21" s="10">
        <f>SUM(AF5:AF20)</f>
        <v>28387</v>
      </c>
      <c r="AG21" s="10">
        <f t="shared" si="17"/>
        <v>99.943667922402568</v>
      </c>
      <c r="AH21" s="10">
        <f t="shared" ref="AH21" si="23">(AB21+AD21+AF21)/3</f>
        <v>28175.666666666668</v>
      </c>
      <c r="AI21" s="112">
        <f t="shared" si="18"/>
        <v>101.02369610111175</v>
      </c>
      <c r="AJ21" s="113">
        <f t="shared" si="22"/>
        <v>25519.5</v>
      </c>
    </row>
    <row r="22" spans="1:36" ht="63.95" customHeight="1" thickBot="1" x14ac:dyDescent="0.7">
      <c r="A22" s="127" t="s">
        <v>15</v>
      </c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30"/>
    </row>
    <row r="23" spans="1:36" ht="63.95" customHeight="1" thickBot="1" x14ac:dyDescent="0.7">
      <c r="A23" s="107" t="s">
        <v>263</v>
      </c>
      <c r="B23" s="108" t="s">
        <v>281</v>
      </c>
      <c r="C23" s="109">
        <v>12900</v>
      </c>
      <c r="D23" s="109">
        <v>13000</v>
      </c>
      <c r="E23" s="109">
        <f t="shared" ref="E23:E28" si="24">(D23/C23)*100</f>
        <v>100.77519379844961</v>
      </c>
      <c r="F23" s="109">
        <v>12600</v>
      </c>
      <c r="G23" s="109">
        <f t="shared" si="1"/>
        <v>96.92307692307692</v>
      </c>
      <c r="H23" s="109">
        <v>12600</v>
      </c>
      <c r="I23" s="109">
        <f t="shared" ref="I23:I33" si="25">(H23/F23)*100</f>
        <v>100</v>
      </c>
      <c r="J23" s="109">
        <f t="shared" ref="J23:J33" si="26">(D23+F23+H23)/3</f>
        <v>12733.333333333334</v>
      </c>
      <c r="K23" s="109">
        <f t="shared" ref="K23:K33" si="27">(E23+G23+I23)/3</f>
        <v>99.232756907175499</v>
      </c>
      <c r="L23" s="109">
        <v>12933</v>
      </c>
      <c r="M23" s="109">
        <f t="shared" ref="M23:M33" si="28">(L23/H23)*100</f>
        <v>102.64285714285715</v>
      </c>
      <c r="N23" s="25">
        <v>12500</v>
      </c>
      <c r="O23" s="109">
        <f t="shared" ref="O23:O33" si="29">(N23/L23)*100</f>
        <v>96.651975566380571</v>
      </c>
      <c r="P23" s="109">
        <v>12966</v>
      </c>
      <c r="Q23" s="109">
        <f t="shared" ref="Q23:Q33" si="30">P23/N23*100</f>
        <v>103.72799999999999</v>
      </c>
      <c r="R23" s="109">
        <f t="shared" si="8"/>
        <v>12799.666666666666</v>
      </c>
      <c r="S23" s="109">
        <f t="shared" si="9"/>
        <v>101.00761090307924</v>
      </c>
      <c r="T23" s="109">
        <v>13333</v>
      </c>
      <c r="U23" s="109">
        <f t="shared" ref="U23:U32" si="31">T23/P23*100</f>
        <v>102.83047971618078</v>
      </c>
      <c r="V23" s="109">
        <v>13467</v>
      </c>
      <c r="W23" s="109">
        <f>V23/T23*100</f>
        <v>101.00502512562815</v>
      </c>
      <c r="X23" s="109">
        <v>13467</v>
      </c>
      <c r="Y23" s="109">
        <f t="shared" ref="Y23:Y28" si="32">X23/V23*100</f>
        <v>100</v>
      </c>
      <c r="Z23" s="109">
        <f t="shared" ref="Z23:AA28" si="33">(T23+V23+X23)/3</f>
        <v>13422.333333333334</v>
      </c>
      <c r="AA23" s="109">
        <f t="shared" si="33"/>
        <v>101.27850161393631</v>
      </c>
      <c r="AB23" s="109">
        <v>13733</v>
      </c>
      <c r="AC23" s="109">
        <f>(AB23/X23)*100</f>
        <v>101.97519863369719</v>
      </c>
      <c r="AD23" s="109">
        <v>13900</v>
      </c>
      <c r="AE23" s="109">
        <f>AD23/AB23*100</f>
        <v>101.21604893322653</v>
      </c>
      <c r="AF23" s="109">
        <v>13900</v>
      </c>
      <c r="AG23" s="109">
        <f t="shared" si="17"/>
        <v>100</v>
      </c>
      <c r="AH23" s="109">
        <f t="shared" ref="AH23:AH33" si="34">(AB23+AD23+AF23)/3</f>
        <v>13844.333333333334</v>
      </c>
      <c r="AI23" s="109">
        <f t="shared" si="18"/>
        <v>101.06374918897457</v>
      </c>
      <c r="AJ23" s="110">
        <f t="shared" ref="AJ23:AJ33" si="35">(J23+R23+Z23+AH23)/4</f>
        <v>13199.916666666668</v>
      </c>
    </row>
    <row r="24" spans="1:36" ht="63.95" customHeight="1" thickBot="1" x14ac:dyDescent="0.7">
      <c r="A24" s="107" t="s">
        <v>235</v>
      </c>
      <c r="B24" s="108" t="s">
        <v>281</v>
      </c>
      <c r="C24" s="109">
        <v>4650</v>
      </c>
      <c r="D24" s="109">
        <v>4675</v>
      </c>
      <c r="E24" s="109">
        <f t="shared" si="24"/>
        <v>100.53763440860214</v>
      </c>
      <c r="F24" s="109">
        <v>4960</v>
      </c>
      <c r="G24" s="109">
        <f t="shared" si="1"/>
        <v>106.09625668449199</v>
      </c>
      <c r="H24" s="109">
        <v>4900</v>
      </c>
      <c r="I24" s="109">
        <f t="shared" si="25"/>
        <v>98.790322580645167</v>
      </c>
      <c r="J24" s="109">
        <f t="shared" si="26"/>
        <v>4845</v>
      </c>
      <c r="K24" s="109">
        <f t="shared" si="27"/>
        <v>101.80807122457976</v>
      </c>
      <c r="L24" s="109">
        <v>4833</v>
      </c>
      <c r="M24" s="109">
        <f t="shared" si="28"/>
        <v>98.632653061224488</v>
      </c>
      <c r="N24" s="25">
        <v>5000</v>
      </c>
      <c r="O24" s="109">
        <f t="shared" si="29"/>
        <v>103.45541071798054</v>
      </c>
      <c r="P24" s="109">
        <v>5900</v>
      </c>
      <c r="Q24" s="109">
        <f t="shared" si="30"/>
        <v>118</v>
      </c>
      <c r="R24" s="109">
        <f t="shared" si="8"/>
        <v>5244.333333333333</v>
      </c>
      <c r="S24" s="109">
        <f t="shared" si="9"/>
        <v>106.69602125973501</v>
      </c>
      <c r="T24" s="109">
        <v>5900</v>
      </c>
      <c r="U24" s="109">
        <f t="shared" si="31"/>
        <v>100</v>
      </c>
      <c r="V24" s="109">
        <v>6000</v>
      </c>
      <c r="W24" s="109">
        <f t="shared" ref="W24:W55" si="36">V24/T24*100</f>
        <v>101.69491525423729</v>
      </c>
      <c r="X24" s="109">
        <v>6534</v>
      </c>
      <c r="Y24" s="109">
        <f t="shared" si="32"/>
        <v>108.89999999999999</v>
      </c>
      <c r="Z24" s="109">
        <f t="shared" si="33"/>
        <v>6144.666666666667</v>
      </c>
      <c r="AA24" s="109">
        <f t="shared" si="33"/>
        <v>103.53163841807908</v>
      </c>
      <c r="AB24" s="109">
        <v>7433</v>
      </c>
      <c r="AC24" s="109">
        <f t="shared" ref="AC24:AC32" si="37">(AB24/X24)*100</f>
        <v>113.75880012243648</v>
      </c>
      <c r="AD24" s="109">
        <v>6300</v>
      </c>
      <c r="AE24" s="109">
        <f t="shared" si="16"/>
        <v>84.757163998385579</v>
      </c>
      <c r="AF24" s="109">
        <v>6300</v>
      </c>
      <c r="AG24" s="109">
        <f t="shared" si="17"/>
        <v>100</v>
      </c>
      <c r="AH24" s="109">
        <f t="shared" si="34"/>
        <v>6677.666666666667</v>
      </c>
      <c r="AI24" s="109">
        <f t="shared" si="18"/>
        <v>99.505321373607345</v>
      </c>
      <c r="AJ24" s="110">
        <f t="shared" si="35"/>
        <v>5727.916666666667</v>
      </c>
    </row>
    <row r="25" spans="1:36" ht="63.95" customHeight="1" thickBot="1" x14ac:dyDescent="0.7">
      <c r="A25" s="107" t="s">
        <v>16</v>
      </c>
      <c r="B25" s="108" t="s">
        <v>281</v>
      </c>
      <c r="C25" s="109">
        <v>3800</v>
      </c>
      <c r="D25" s="109">
        <v>3800</v>
      </c>
      <c r="E25" s="109">
        <f t="shared" si="24"/>
        <v>100</v>
      </c>
      <c r="F25" s="109">
        <v>3800</v>
      </c>
      <c r="G25" s="109">
        <f t="shared" si="1"/>
        <v>100</v>
      </c>
      <c r="H25" s="109">
        <v>3800</v>
      </c>
      <c r="I25" s="109">
        <f t="shared" si="25"/>
        <v>100</v>
      </c>
      <c r="J25" s="109">
        <f t="shared" si="26"/>
        <v>3800</v>
      </c>
      <c r="K25" s="109">
        <f t="shared" si="27"/>
        <v>100</v>
      </c>
      <c r="L25" s="109">
        <v>3800</v>
      </c>
      <c r="M25" s="109">
        <f t="shared" si="28"/>
        <v>100</v>
      </c>
      <c r="N25" s="25">
        <v>4133</v>
      </c>
      <c r="O25" s="109">
        <f t="shared" si="29"/>
        <v>108.76315789473685</v>
      </c>
      <c r="P25" s="109">
        <v>4200</v>
      </c>
      <c r="Q25" s="109">
        <f t="shared" si="30"/>
        <v>101.62109847568352</v>
      </c>
      <c r="R25" s="109">
        <f t="shared" si="8"/>
        <v>4044.3333333333335</v>
      </c>
      <c r="S25" s="109">
        <f t="shared" si="9"/>
        <v>103.46141879014012</v>
      </c>
      <c r="T25" s="109">
        <v>4500</v>
      </c>
      <c r="U25" s="109">
        <f t="shared" si="31"/>
        <v>107.14285714285714</v>
      </c>
      <c r="V25" s="109">
        <v>4800</v>
      </c>
      <c r="W25" s="109">
        <f t="shared" si="36"/>
        <v>106.66666666666667</v>
      </c>
      <c r="X25" s="109">
        <v>5000</v>
      </c>
      <c r="Y25" s="109">
        <f>X25/V25*100</f>
        <v>104.16666666666667</v>
      </c>
      <c r="Z25" s="109">
        <f>(T25+V25+X25)/3</f>
        <v>4766.666666666667</v>
      </c>
      <c r="AA25" s="109">
        <f>(U25+W25+Y25)/3</f>
        <v>105.99206349206349</v>
      </c>
      <c r="AB25" s="109">
        <v>4733</v>
      </c>
      <c r="AC25" s="109">
        <f t="shared" si="37"/>
        <v>94.66</v>
      </c>
      <c r="AD25" s="109">
        <v>4600</v>
      </c>
      <c r="AE25" s="109">
        <f t="shared" si="16"/>
        <v>97.18994295372913</v>
      </c>
      <c r="AF25" s="109">
        <v>4900</v>
      </c>
      <c r="AG25" s="109">
        <f t="shared" si="17"/>
        <v>106.5217391304348</v>
      </c>
      <c r="AH25" s="109">
        <f t="shared" si="34"/>
        <v>4744.333333333333</v>
      </c>
      <c r="AI25" s="109">
        <f t="shared" si="18"/>
        <v>99.457227361387979</v>
      </c>
      <c r="AJ25" s="110">
        <f t="shared" si="35"/>
        <v>4338.833333333333</v>
      </c>
    </row>
    <row r="26" spans="1:36" ht="63.95" customHeight="1" thickBot="1" x14ac:dyDescent="0.7">
      <c r="A26" s="107" t="s">
        <v>202</v>
      </c>
      <c r="B26" s="108" t="s">
        <v>281</v>
      </c>
      <c r="C26" s="109">
        <v>1750</v>
      </c>
      <c r="D26" s="109">
        <v>1775</v>
      </c>
      <c r="E26" s="109">
        <f t="shared" si="24"/>
        <v>101.42857142857142</v>
      </c>
      <c r="F26" s="109">
        <v>1700</v>
      </c>
      <c r="G26" s="109">
        <f t="shared" si="1"/>
        <v>95.774647887323937</v>
      </c>
      <c r="H26" s="109">
        <v>1700</v>
      </c>
      <c r="I26" s="109">
        <f t="shared" si="25"/>
        <v>100</v>
      </c>
      <c r="J26" s="109">
        <f t="shared" si="26"/>
        <v>1725</v>
      </c>
      <c r="K26" s="109">
        <f t="shared" si="27"/>
        <v>99.067739771965122</v>
      </c>
      <c r="L26" s="109">
        <v>1700</v>
      </c>
      <c r="M26" s="109">
        <f t="shared" si="28"/>
        <v>100</v>
      </c>
      <c r="N26" s="25">
        <v>1600</v>
      </c>
      <c r="O26" s="109">
        <f t="shared" si="29"/>
        <v>94.117647058823522</v>
      </c>
      <c r="P26" s="109">
        <v>1800</v>
      </c>
      <c r="Q26" s="109">
        <f t="shared" si="30"/>
        <v>112.5</v>
      </c>
      <c r="R26" s="109">
        <f t="shared" si="8"/>
        <v>1700</v>
      </c>
      <c r="S26" s="109">
        <f t="shared" si="9"/>
        <v>102.20588235294117</v>
      </c>
      <c r="T26" s="109">
        <v>1800</v>
      </c>
      <c r="U26" s="109">
        <f t="shared" si="31"/>
        <v>100</v>
      </c>
      <c r="V26" s="109">
        <v>1600</v>
      </c>
      <c r="W26" s="109">
        <f t="shared" si="36"/>
        <v>88.888888888888886</v>
      </c>
      <c r="X26" s="109">
        <v>1700</v>
      </c>
      <c r="Y26" s="109">
        <f t="shared" si="32"/>
        <v>106.25</v>
      </c>
      <c r="Z26" s="109">
        <f t="shared" si="33"/>
        <v>1700</v>
      </c>
      <c r="AA26" s="109">
        <f t="shared" si="33"/>
        <v>98.379629629629633</v>
      </c>
      <c r="AB26" s="109">
        <v>1700</v>
      </c>
      <c r="AC26" s="109">
        <f t="shared" si="37"/>
        <v>100</v>
      </c>
      <c r="AD26" s="109">
        <v>1900</v>
      </c>
      <c r="AE26" s="109">
        <f t="shared" si="16"/>
        <v>111.76470588235294</v>
      </c>
      <c r="AF26" s="109">
        <v>1900</v>
      </c>
      <c r="AG26" s="109">
        <f t="shared" si="17"/>
        <v>100</v>
      </c>
      <c r="AH26" s="109">
        <f t="shared" si="34"/>
        <v>1833.3333333333333</v>
      </c>
      <c r="AI26" s="109">
        <f t="shared" si="18"/>
        <v>103.92156862745098</v>
      </c>
      <c r="AJ26" s="110">
        <f t="shared" si="35"/>
        <v>1739.5833333333333</v>
      </c>
    </row>
    <row r="27" spans="1:36" ht="63.95" customHeight="1" thickBot="1" x14ac:dyDescent="0.7">
      <c r="A27" s="107" t="s">
        <v>245</v>
      </c>
      <c r="B27" s="108" t="s">
        <v>281</v>
      </c>
      <c r="C27" s="109">
        <v>4000</v>
      </c>
      <c r="D27" s="109">
        <v>4000</v>
      </c>
      <c r="E27" s="109">
        <f t="shared" si="24"/>
        <v>100</v>
      </c>
      <c r="F27" s="109">
        <v>4000</v>
      </c>
      <c r="G27" s="109">
        <f t="shared" si="1"/>
        <v>100</v>
      </c>
      <c r="H27" s="109">
        <v>4000</v>
      </c>
      <c r="I27" s="109">
        <f t="shared" si="25"/>
        <v>100</v>
      </c>
      <c r="J27" s="109">
        <f t="shared" si="26"/>
        <v>4000</v>
      </c>
      <c r="K27" s="109">
        <f t="shared" si="27"/>
        <v>100</v>
      </c>
      <c r="L27" s="109">
        <v>4000</v>
      </c>
      <c r="M27" s="109">
        <f t="shared" si="28"/>
        <v>100</v>
      </c>
      <c r="N27" s="25">
        <v>4000</v>
      </c>
      <c r="O27" s="109">
        <f t="shared" si="29"/>
        <v>100</v>
      </c>
      <c r="P27" s="109">
        <v>4000</v>
      </c>
      <c r="Q27" s="109">
        <f t="shared" si="30"/>
        <v>100</v>
      </c>
      <c r="R27" s="109">
        <f t="shared" si="8"/>
        <v>4000</v>
      </c>
      <c r="S27" s="109">
        <f t="shared" si="9"/>
        <v>100</v>
      </c>
      <c r="T27" s="109">
        <v>4000</v>
      </c>
      <c r="U27" s="109">
        <f t="shared" si="31"/>
        <v>100</v>
      </c>
      <c r="V27" s="109">
        <v>4500</v>
      </c>
      <c r="W27" s="109">
        <f t="shared" si="36"/>
        <v>112.5</v>
      </c>
      <c r="X27" s="109">
        <v>4500</v>
      </c>
      <c r="Y27" s="109">
        <f t="shared" si="32"/>
        <v>100</v>
      </c>
      <c r="Z27" s="109">
        <f t="shared" si="33"/>
        <v>4333.333333333333</v>
      </c>
      <c r="AA27" s="109">
        <f t="shared" si="33"/>
        <v>104.16666666666667</v>
      </c>
      <c r="AB27" s="109">
        <v>4500</v>
      </c>
      <c r="AC27" s="109">
        <f t="shared" si="37"/>
        <v>100</v>
      </c>
      <c r="AD27" s="109">
        <v>4500</v>
      </c>
      <c r="AE27" s="109">
        <f t="shared" si="16"/>
        <v>100</v>
      </c>
      <c r="AF27" s="109">
        <v>4500</v>
      </c>
      <c r="AG27" s="109">
        <f t="shared" si="17"/>
        <v>100</v>
      </c>
      <c r="AH27" s="109">
        <f t="shared" si="34"/>
        <v>4500</v>
      </c>
      <c r="AI27" s="109">
        <f t="shared" si="18"/>
        <v>100</v>
      </c>
      <c r="AJ27" s="110">
        <f t="shared" si="35"/>
        <v>4208.333333333333</v>
      </c>
    </row>
    <row r="28" spans="1:36" ht="63.95" customHeight="1" thickBot="1" x14ac:dyDescent="0.7">
      <c r="A28" s="107" t="s">
        <v>203</v>
      </c>
      <c r="B28" s="108" t="s">
        <v>281</v>
      </c>
      <c r="C28" s="109">
        <v>2000</v>
      </c>
      <c r="D28" s="109">
        <v>2000</v>
      </c>
      <c r="E28" s="109">
        <f t="shared" si="24"/>
        <v>100</v>
      </c>
      <c r="F28" s="109">
        <v>1700</v>
      </c>
      <c r="G28" s="109">
        <f t="shared" si="1"/>
        <v>85</v>
      </c>
      <c r="H28" s="109">
        <v>1700</v>
      </c>
      <c r="I28" s="109">
        <f t="shared" si="25"/>
        <v>100</v>
      </c>
      <c r="J28" s="109">
        <f t="shared" si="26"/>
        <v>1800</v>
      </c>
      <c r="K28" s="109">
        <f t="shared" si="27"/>
        <v>95</v>
      </c>
      <c r="L28" s="109">
        <v>1733</v>
      </c>
      <c r="M28" s="109">
        <f t="shared" si="28"/>
        <v>101.94117647058825</v>
      </c>
      <c r="N28" s="25">
        <v>1700</v>
      </c>
      <c r="O28" s="109">
        <f t="shared" si="29"/>
        <v>98.09578765147144</v>
      </c>
      <c r="P28" s="109">
        <v>1933</v>
      </c>
      <c r="Q28" s="109">
        <f t="shared" si="30"/>
        <v>113.70588235294117</v>
      </c>
      <c r="R28" s="109">
        <f t="shared" si="8"/>
        <v>1788.6666666666667</v>
      </c>
      <c r="S28" s="109">
        <f t="shared" si="9"/>
        <v>104.58094882500029</v>
      </c>
      <c r="T28" s="109">
        <v>1800</v>
      </c>
      <c r="U28" s="109">
        <f>T28/P28*100</f>
        <v>93.119503362648743</v>
      </c>
      <c r="V28" s="109">
        <v>1800</v>
      </c>
      <c r="W28" s="109">
        <f t="shared" si="36"/>
        <v>100</v>
      </c>
      <c r="X28" s="109">
        <v>1800</v>
      </c>
      <c r="Y28" s="109">
        <f t="shared" si="32"/>
        <v>100</v>
      </c>
      <c r="Z28" s="109">
        <f t="shared" si="33"/>
        <v>1800</v>
      </c>
      <c r="AA28" s="109">
        <f t="shared" si="33"/>
        <v>97.706501120882919</v>
      </c>
      <c r="AB28" s="109">
        <v>2000</v>
      </c>
      <c r="AC28" s="109">
        <f t="shared" si="37"/>
        <v>111.11111111111111</v>
      </c>
      <c r="AD28" s="109">
        <v>2200</v>
      </c>
      <c r="AE28" s="109">
        <f t="shared" si="16"/>
        <v>110.00000000000001</v>
      </c>
      <c r="AF28" s="109">
        <v>2200</v>
      </c>
      <c r="AG28" s="109">
        <f t="shared" si="17"/>
        <v>100</v>
      </c>
      <c r="AH28" s="109">
        <f t="shared" si="34"/>
        <v>2133.3333333333335</v>
      </c>
      <c r="AI28" s="109">
        <f t="shared" si="18"/>
        <v>107.03703703703705</v>
      </c>
      <c r="AJ28" s="110">
        <f t="shared" si="35"/>
        <v>1880.5</v>
      </c>
    </row>
    <row r="29" spans="1:36" ht="63.95" customHeight="1" thickBot="1" x14ac:dyDescent="0.7">
      <c r="A29" s="107" t="s">
        <v>158</v>
      </c>
      <c r="B29" s="108" t="s">
        <v>281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f t="shared" si="26"/>
        <v>0</v>
      </c>
      <c r="K29" s="109">
        <f t="shared" si="27"/>
        <v>0</v>
      </c>
      <c r="L29" s="109">
        <v>0</v>
      </c>
      <c r="M29" s="109">
        <v>0</v>
      </c>
      <c r="N29" s="25">
        <v>0</v>
      </c>
      <c r="O29" s="109">
        <v>0</v>
      </c>
      <c r="P29" s="109">
        <v>800</v>
      </c>
      <c r="Q29" s="109">
        <v>0</v>
      </c>
      <c r="R29" s="109">
        <f>(L29+N29+P29)/1</f>
        <v>800</v>
      </c>
      <c r="S29" s="109">
        <v>0</v>
      </c>
      <c r="T29" s="109">
        <v>0</v>
      </c>
      <c r="U29" s="109">
        <f t="shared" si="31"/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f t="shared" si="34"/>
        <v>0</v>
      </c>
      <c r="AI29" s="109">
        <v>0</v>
      </c>
      <c r="AJ29" s="110">
        <f>(R29)/1</f>
        <v>800</v>
      </c>
    </row>
    <row r="30" spans="1:36" ht="63.95" customHeight="1" thickBot="1" x14ac:dyDescent="0.7">
      <c r="A30" s="107" t="s">
        <v>204</v>
      </c>
      <c r="B30" s="106" t="s">
        <v>292</v>
      </c>
      <c r="C30" s="109">
        <v>500</v>
      </c>
      <c r="D30" s="109">
        <v>500</v>
      </c>
      <c r="E30" s="109">
        <f>(D30/C30)*100</f>
        <v>100</v>
      </c>
      <c r="F30" s="109">
        <v>560</v>
      </c>
      <c r="G30" s="109">
        <f t="shared" si="1"/>
        <v>112.00000000000001</v>
      </c>
      <c r="H30" s="109">
        <v>560</v>
      </c>
      <c r="I30" s="109">
        <f t="shared" si="25"/>
        <v>100</v>
      </c>
      <c r="J30" s="109">
        <f t="shared" si="26"/>
        <v>540</v>
      </c>
      <c r="K30" s="109">
        <f t="shared" si="27"/>
        <v>104</v>
      </c>
      <c r="L30" s="109">
        <v>567</v>
      </c>
      <c r="M30" s="109">
        <f t="shared" si="28"/>
        <v>101.25</v>
      </c>
      <c r="N30" s="25">
        <v>600</v>
      </c>
      <c r="O30" s="109">
        <f t="shared" si="29"/>
        <v>105.82010582010581</v>
      </c>
      <c r="P30" s="109">
        <v>700</v>
      </c>
      <c r="Q30" s="109">
        <f t="shared" si="30"/>
        <v>116.66666666666667</v>
      </c>
      <c r="R30" s="109">
        <f t="shared" si="8"/>
        <v>622.33333333333337</v>
      </c>
      <c r="S30" s="109">
        <f t="shared" si="9"/>
        <v>107.91225749559084</v>
      </c>
      <c r="T30" s="109">
        <v>700</v>
      </c>
      <c r="U30" s="109">
        <f t="shared" si="31"/>
        <v>100</v>
      </c>
      <c r="V30" s="109">
        <v>700</v>
      </c>
      <c r="W30" s="109">
        <f t="shared" si="36"/>
        <v>100</v>
      </c>
      <c r="X30" s="109">
        <v>700</v>
      </c>
      <c r="Y30" s="109">
        <f>X30/V30*100</f>
        <v>100</v>
      </c>
      <c r="Z30" s="109">
        <f t="shared" ref="Z30:AA33" si="38">(T30+V30+X30)/3</f>
        <v>700</v>
      </c>
      <c r="AA30" s="109">
        <f t="shared" si="38"/>
        <v>100</v>
      </c>
      <c r="AB30" s="109">
        <v>700</v>
      </c>
      <c r="AC30" s="109">
        <f t="shared" si="37"/>
        <v>100</v>
      </c>
      <c r="AD30" s="109">
        <v>700</v>
      </c>
      <c r="AE30" s="109">
        <f t="shared" si="16"/>
        <v>100</v>
      </c>
      <c r="AF30" s="109">
        <v>700</v>
      </c>
      <c r="AG30" s="109">
        <f t="shared" si="17"/>
        <v>100</v>
      </c>
      <c r="AH30" s="109">
        <f t="shared" si="34"/>
        <v>700</v>
      </c>
      <c r="AI30" s="109">
        <f t="shared" si="18"/>
        <v>100</v>
      </c>
      <c r="AJ30" s="110">
        <f t="shared" si="35"/>
        <v>640.58333333333337</v>
      </c>
    </row>
    <row r="31" spans="1:36" ht="63.95" customHeight="1" thickBot="1" x14ac:dyDescent="0.7">
      <c r="A31" s="107" t="s">
        <v>159</v>
      </c>
      <c r="B31" s="106" t="s">
        <v>292</v>
      </c>
      <c r="C31" s="109">
        <v>900</v>
      </c>
      <c r="D31" s="109">
        <v>900</v>
      </c>
      <c r="E31" s="109">
        <f>(D31/C31)*100</f>
        <v>100</v>
      </c>
      <c r="F31" s="109">
        <v>900</v>
      </c>
      <c r="G31" s="109">
        <f t="shared" si="1"/>
        <v>100</v>
      </c>
      <c r="H31" s="109">
        <v>900</v>
      </c>
      <c r="I31" s="109">
        <f t="shared" si="25"/>
        <v>100</v>
      </c>
      <c r="J31" s="109">
        <f t="shared" si="26"/>
        <v>900</v>
      </c>
      <c r="K31" s="109">
        <f t="shared" si="27"/>
        <v>100</v>
      </c>
      <c r="L31" s="109">
        <v>900</v>
      </c>
      <c r="M31" s="109">
        <f t="shared" si="28"/>
        <v>100</v>
      </c>
      <c r="N31" s="25">
        <v>900</v>
      </c>
      <c r="O31" s="109">
        <f t="shared" si="29"/>
        <v>100</v>
      </c>
      <c r="P31" s="109">
        <v>1000</v>
      </c>
      <c r="Q31" s="109">
        <f t="shared" si="30"/>
        <v>111.11111111111111</v>
      </c>
      <c r="R31" s="109">
        <f t="shared" si="8"/>
        <v>933.33333333333337</v>
      </c>
      <c r="S31" s="109">
        <f t="shared" si="9"/>
        <v>103.7037037037037</v>
      </c>
      <c r="T31" s="109">
        <v>1100</v>
      </c>
      <c r="U31" s="109">
        <f t="shared" si="31"/>
        <v>110.00000000000001</v>
      </c>
      <c r="V31" s="109">
        <v>1100</v>
      </c>
      <c r="W31" s="109">
        <f t="shared" si="36"/>
        <v>100</v>
      </c>
      <c r="X31" s="109">
        <v>1100</v>
      </c>
      <c r="Y31" s="109">
        <f>X31/V31*100</f>
        <v>100</v>
      </c>
      <c r="Z31" s="109">
        <f t="shared" si="38"/>
        <v>1100</v>
      </c>
      <c r="AA31" s="109">
        <f t="shared" si="38"/>
        <v>103.33333333333333</v>
      </c>
      <c r="AB31" s="109">
        <v>1200</v>
      </c>
      <c r="AC31" s="109">
        <f t="shared" si="37"/>
        <v>109.09090909090908</v>
      </c>
      <c r="AD31" s="109">
        <v>1200</v>
      </c>
      <c r="AE31" s="109">
        <f t="shared" si="16"/>
        <v>100</v>
      </c>
      <c r="AF31" s="109">
        <v>1200</v>
      </c>
      <c r="AG31" s="109">
        <f t="shared" si="17"/>
        <v>100</v>
      </c>
      <c r="AH31" s="109">
        <f t="shared" si="34"/>
        <v>1200</v>
      </c>
      <c r="AI31" s="109">
        <f t="shared" si="18"/>
        <v>103.03030303030302</v>
      </c>
      <c r="AJ31" s="110">
        <f t="shared" si="35"/>
        <v>1033.3333333333335</v>
      </c>
    </row>
    <row r="32" spans="1:36" ht="63.95" customHeight="1" thickBot="1" x14ac:dyDescent="0.7">
      <c r="A32" s="107" t="s">
        <v>160</v>
      </c>
      <c r="B32" s="106" t="s">
        <v>292</v>
      </c>
      <c r="C32" s="109">
        <v>700</v>
      </c>
      <c r="D32" s="109">
        <v>700</v>
      </c>
      <c r="E32" s="109">
        <f>(D32/C32)*100</f>
        <v>100</v>
      </c>
      <c r="F32" s="109">
        <v>766</v>
      </c>
      <c r="G32" s="109">
        <f t="shared" si="1"/>
        <v>109.42857142857143</v>
      </c>
      <c r="H32" s="109">
        <v>800</v>
      </c>
      <c r="I32" s="109">
        <f t="shared" si="25"/>
        <v>104.43864229765015</v>
      </c>
      <c r="J32" s="109">
        <f t="shared" si="26"/>
        <v>755.33333333333337</v>
      </c>
      <c r="K32" s="109">
        <f t="shared" si="27"/>
        <v>104.6224045754072</v>
      </c>
      <c r="L32" s="109">
        <v>800</v>
      </c>
      <c r="M32" s="109">
        <f t="shared" si="28"/>
        <v>100</v>
      </c>
      <c r="N32" s="25">
        <v>800</v>
      </c>
      <c r="O32" s="109">
        <f t="shared" si="29"/>
        <v>100</v>
      </c>
      <c r="P32" s="109">
        <v>800</v>
      </c>
      <c r="Q32" s="109">
        <f t="shared" si="30"/>
        <v>100</v>
      </c>
      <c r="R32" s="109">
        <f t="shared" si="8"/>
        <v>800</v>
      </c>
      <c r="S32" s="109">
        <f t="shared" si="9"/>
        <v>100</v>
      </c>
      <c r="T32" s="109">
        <v>800</v>
      </c>
      <c r="U32" s="109">
        <f t="shared" si="31"/>
        <v>100</v>
      </c>
      <c r="V32" s="109">
        <v>800</v>
      </c>
      <c r="W32" s="109">
        <f t="shared" si="36"/>
        <v>100</v>
      </c>
      <c r="X32" s="109">
        <v>800</v>
      </c>
      <c r="Y32" s="109">
        <f>X32/V32*100</f>
        <v>100</v>
      </c>
      <c r="Z32" s="109">
        <f t="shared" si="38"/>
        <v>800</v>
      </c>
      <c r="AA32" s="109">
        <f t="shared" si="38"/>
        <v>100</v>
      </c>
      <c r="AB32" s="109">
        <v>900</v>
      </c>
      <c r="AC32" s="109">
        <f t="shared" si="37"/>
        <v>112.5</v>
      </c>
      <c r="AD32" s="109">
        <v>1000</v>
      </c>
      <c r="AE32" s="109">
        <f t="shared" si="16"/>
        <v>111.11111111111111</v>
      </c>
      <c r="AF32" s="109">
        <v>1000</v>
      </c>
      <c r="AG32" s="109">
        <f t="shared" si="17"/>
        <v>100</v>
      </c>
      <c r="AH32" s="109">
        <f t="shared" si="34"/>
        <v>966.66666666666663</v>
      </c>
      <c r="AI32" s="109">
        <f t="shared" si="18"/>
        <v>107.87037037037037</v>
      </c>
      <c r="AJ32" s="110">
        <f>(J32+R32+Z32+AH32)/4</f>
        <v>830.5</v>
      </c>
    </row>
    <row r="33" spans="1:38" ht="63.95" customHeight="1" thickBot="1" x14ac:dyDescent="0.7">
      <c r="A33" s="134" t="s">
        <v>13</v>
      </c>
      <c r="B33" s="135"/>
      <c r="C33" s="77">
        <f>SUM(C23:C32)</f>
        <v>31200</v>
      </c>
      <c r="D33" s="77">
        <f>SUM(D23:D32)</f>
        <v>31350</v>
      </c>
      <c r="E33" s="77">
        <f>(D33/C33)*100</f>
        <v>100.48076923076923</v>
      </c>
      <c r="F33" s="77">
        <f>SUM(F23:F32)</f>
        <v>30986</v>
      </c>
      <c r="G33" s="77">
        <f t="shared" si="1"/>
        <v>98.838915470494413</v>
      </c>
      <c r="H33" s="77">
        <f>SUM(H23:H32)</f>
        <v>30960</v>
      </c>
      <c r="I33" s="77">
        <f t="shared" si="25"/>
        <v>99.916091137933265</v>
      </c>
      <c r="J33" s="77">
        <f t="shared" si="26"/>
        <v>31098.666666666668</v>
      </c>
      <c r="K33" s="77">
        <f t="shared" si="27"/>
        <v>99.74525861306563</v>
      </c>
      <c r="L33" s="77">
        <f>SUM(L23:L32)</f>
        <v>31266</v>
      </c>
      <c r="M33" s="77">
        <f t="shared" si="28"/>
        <v>100.98837209302324</v>
      </c>
      <c r="N33" s="77">
        <f>SUM(N23:N32)</f>
        <v>31233</v>
      </c>
      <c r="O33" s="77">
        <f t="shared" si="29"/>
        <v>99.894454039531752</v>
      </c>
      <c r="P33" s="77">
        <f>SUM(P23:P32)</f>
        <v>34099</v>
      </c>
      <c r="Q33" s="77">
        <f t="shared" si="30"/>
        <v>109.17619184836551</v>
      </c>
      <c r="R33" s="77">
        <f t="shared" si="8"/>
        <v>32199.333333333332</v>
      </c>
      <c r="S33" s="77">
        <f t="shared" si="9"/>
        <v>103.35300599364018</v>
      </c>
      <c r="T33" s="77">
        <f>SUM(T23:T32)</f>
        <v>33933</v>
      </c>
      <c r="U33" s="77">
        <f>T33/P33*100</f>
        <v>99.513182204756731</v>
      </c>
      <c r="V33" s="77">
        <f>SUM(V23:V32)</f>
        <v>34767</v>
      </c>
      <c r="W33" s="77">
        <f t="shared" si="36"/>
        <v>102.45778445760764</v>
      </c>
      <c r="X33" s="77">
        <f>SUM(X23:X32)</f>
        <v>35601</v>
      </c>
      <c r="Y33" s="77">
        <f>X33/V33*100</f>
        <v>102.39882647337993</v>
      </c>
      <c r="Z33" s="77">
        <f t="shared" si="38"/>
        <v>34767</v>
      </c>
      <c r="AA33" s="77">
        <f t="shared" si="38"/>
        <v>101.45659771191477</v>
      </c>
      <c r="AB33" s="77">
        <f>SUM(AB23:AB32)</f>
        <v>36899</v>
      </c>
      <c r="AC33" s="77">
        <f t="shared" ref="AC33" si="39">(AB33/X33)*100</f>
        <v>103.64596500098311</v>
      </c>
      <c r="AD33" s="77">
        <f>SUM(AD23:AD32)</f>
        <v>36300</v>
      </c>
      <c r="AE33" s="77">
        <f t="shared" si="16"/>
        <v>98.376649773706603</v>
      </c>
      <c r="AF33" s="77">
        <f>SUM(AF23:AF32)</f>
        <v>36600</v>
      </c>
      <c r="AG33" s="112">
        <f t="shared" si="17"/>
        <v>100.82644628099173</v>
      </c>
      <c r="AH33" s="10">
        <f t="shared" si="34"/>
        <v>36599.666666666664</v>
      </c>
      <c r="AI33" s="112">
        <f t="shared" si="18"/>
        <v>100.94968701856048</v>
      </c>
      <c r="AJ33" s="79">
        <f t="shared" si="35"/>
        <v>33666.166666666664</v>
      </c>
    </row>
    <row r="34" spans="1:38" ht="63.95" customHeight="1" thickBot="1" x14ac:dyDescent="0.7">
      <c r="A34" s="127" t="s">
        <v>89</v>
      </c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30"/>
    </row>
    <row r="35" spans="1:38" ht="63.95" customHeight="1" thickBot="1" x14ac:dyDescent="0.7">
      <c r="A35" s="107" t="s">
        <v>17</v>
      </c>
      <c r="B35" s="108" t="s">
        <v>281</v>
      </c>
      <c r="C35" s="109">
        <v>1517</v>
      </c>
      <c r="D35" s="26">
        <v>1233</v>
      </c>
      <c r="E35" s="109">
        <f>(D35/C35)*100</f>
        <v>81.278839815425187</v>
      </c>
      <c r="F35" s="109">
        <v>700</v>
      </c>
      <c r="G35" s="109">
        <f t="shared" si="1"/>
        <v>56.772100567721004</v>
      </c>
      <c r="H35" s="109">
        <v>500</v>
      </c>
      <c r="I35" s="109">
        <f t="shared" ref="I35:I55" si="40">(H35/F35)*100</f>
        <v>71.428571428571431</v>
      </c>
      <c r="J35" s="109">
        <f t="shared" ref="J35:J55" si="41">(D35+F35+H35)/3</f>
        <v>811</v>
      </c>
      <c r="K35" s="109">
        <f t="shared" ref="K35:K55" si="42">(E35+G35+I35)/3</f>
        <v>69.826503937239195</v>
      </c>
      <c r="L35" s="109">
        <v>800</v>
      </c>
      <c r="M35" s="109">
        <f t="shared" ref="M35:M55" si="43">(L35/H35)*100</f>
        <v>160</v>
      </c>
      <c r="N35" s="25">
        <v>767</v>
      </c>
      <c r="O35" s="109">
        <f t="shared" ref="O35:O55" si="44">(N35/L35)*100</f>
        <v>95.875</v>
      </c>
      <c r="P35" s="109">
        <v>850</v>
      </c>
      <c r="Q35" s="109">
        <f t="shared" ref="Q35:Q55" si="45">P35/N35*100</f>
        <v>110.82138200782268</v>
      </c>
      <c r="R35" s="109">
        <f t="shared" ref="R35:R55" si="46">(L35+N35+P35)/3</f>
        <v>805.66666666666663</v>
      </c>
      <c r="S35" s="109">
        <f t="shared" ref="S35:S55" si="47">(M35+O35+Q35)/3</f>
        <v>122.23212733594089</v>
      </c>
      <c r="T35" s="27">
        <v>1416</v>
      </c>
      <c r="U35" s="109">
        <f t="shared" ref="U35:U55" si="48">T35/P35*100</f>
        <v>166.58823529411762</v>
      </c>
      <c r="V35" s="109">
        <v>1833</v>
      </c>
      <c r="W35" s="109">
        <f>V35/T35*100</f>
        <v>129.44915254237287</v>
      </c>
      <c r="X35" s="109">
        <v>1750</v>
      </c>
      <c r="Y35" s="109">
        <f t="shared" ref="Y35:Y55" si="49">X35/V35*100</f>
        <v>95.471903982542287</v>
      </c>
      <c r="Z35" s="109">
        <f t="shared" ref="Z35:Z55" si="50">(T35+V35+X35)/3</f>
        <v>1666.3333333333333</v>
      </c>
      <c r="AA35" s="109">
        <f t="shared" ref="AA35:AA55" si="51">(U35+W35+Y35)/3</f>
        <v>130.50309727301092</v>
      </c>
      <c r="AB35" s="109">
        <v>2850</v>
      </c>
      <c r="AC35" s="109">
        <f>(AB35/X35)*100</f>
        <v>162.85714285714286</v>
      </c>
      <c r="AD35" s="109">
        <v>1850</v>
      </c>
      <c r="AE35" s="109">
        <f t="shared" si="16"/>
        <v>64.912280701754383</v>
      </c>
      <c r="AF35" s="109">
        <v>1100</v>
      </c>
      <c r="AG35" s="109">
        <f t="shared" si="17"/>
        <v>59.45945945945946</v>
      </c>
      <c r="AH35" s="109">
        <f t="shared" ref="AH35:AH55" si="52">(AB35+AD35+AF35)/3</f>
        <v>1933.3333333333333</v>
      </c>
      <c r="AI35" s="109">
        <f t="shared" si="18"/>
        <v>95.742961006118904</v>
      </c>
      <c r="AJ35" s="110">
        <f t="shared" ref="AJ35:AJ54" si="53">(J35+R35+Z35+AH35)/4</f>
        <v>1304.0833333333333</v>
      </c>
    </row>
    <row r="36" spans="1:38" ht="63.95" customHeight="1" thickBot="1" x14ac:dyDescent="0.7">
      <c r="A36" s="107" t="s">
        <v>90</v>
      </c>
      <c r="B36" s="108" t="s">
        <v>281</v>
      </c>
      <c r="C36" s="109">
        <v>800</v>
      </c>
      <c r="D36" s="26">
        <v>800</v>
      </c>
      <c r="E36" s="109">
        <f t="shared" ref="E36:E55" si="54">(D36/C36)*100</f>
        <v>100</v>
      </c>
      <c r="F36" s="109">
        <v>933</v>
      </c>
      <c r="G36" s="109">
        <f t="shared" si="1"/>
        <v>116.625</v>
      </c>
      <c r="H36" s="109">
        <v>800</v>
      </c>
      <c r="I36" s="109">
        <f t="shared" si="40"/>
        <v>85.744908896034303</v>
      </c>
      <c r="J36" s="109">
        <f t="shared" si="41"/>
        <v>844.33333333333337</v>
      </c>
      <c r="K36" s="109">
        <f t="shared" si="42"/>
        <v>100.78996963201143</v>
      </c>
      <c r="L36" s="109">
        <v>867</v>
      </c>
      <c r="M36" s="109">
        <f t="shared" si="43"/>
        <v>108.375</v>
      </c>
      <c r="N36" s="25">
        <v>800</v>
      </c>
      <c r="O36" s="109">
        <f t="shared" si="44"/>
        <v>92.272202998846595</v>
      </c>
      <c r="P36" s="109">
        <v>866</v>
      </c>
      <c r="Q36" s="109">
        <f t="shared" si="45"/>
        <v>108.25</v>
      </c>
      <c r="R36" s="109">
        <f t="shared" si="46"/>
        <v>844.33333333333337</v>
      </c>
      <c r="S36" s="109">
        <f t="shared" si="47"/>
        <v>102.96573433294886</v>
      </c>
      <c r="T36" s="27">
        <v>1100</v>
      </c>
      <c r="U36" s="109">
        <f t="shared" si="48"/>
        <v>127.02078521939954</v>
      </c>
      <c r="V36" s="109">
        <v>1333</v>
      </c>
      <c r="W36" s="109">
        <f t="shared" si="36"/>
        <v>121.18181818181819</v>
      </c>
      <c r="X36" s="109">
        <v>1300</v>
      </c>
      <c r="Y36" s="109">
        <f t="shared" si="49"/>
        <v>97.52438109527381</v>
      </c>
      <c r="Z36" s="109">
        <f t="shared" si="50"/>
        <v>1244.3333333333333</v>
      </c>
      <c r="AA36" s="109">
        <f t="shared" si="51"/>
        <v>115.2423281654972</v>
      </c>
      <c r="AB36" s="109">
        <v>1717</v>
      </c>
      <c r="AC36" s="109">
        <f>(AB36/X36)*100</f>
        <v>132.07692307692307</v>
      </c>
      <c r="AD36" s="109">
        <v>1767</v>
      </c>
      <c r="AE36" s="109">
        <f t="shared" si="16"/>
        <v>102.9120559114735</v>
      </c>
      <c r="AF36" s="109">
        <v>1800</v>
      </c>
      <c r="AG36" s="109">
        <f t="shared" si="17"/>
        <v>101.86757215619696</v>
      </c>
      <c r="AH36" s="109">
        <f t="shared" si="52"/>
        <v>1761.3333333333333</v>
      </c>
      <c r="AI36" s="109">
        <f t="shared" si="18"/>
        <v>112.28551704819785</v>
      </c>
      <c r="AJ36" s="110">
        <f t="shared" si="53"/>
        <v>1173.5833333333333</v>
      </c>
    </row>
    <row r="37" spans="1:38" ht="63.95" customHeight="1" thickBot="1" x14ac:dyDescent="0.7">
      <c r="A37" s="107" t="s">
        <v>155</v>
      </c>
      <c r="B37" s="108" t="s">
        <v>281</v>
      </c>
      <c r="C37" s="109">
        <v>1500</v>
      </c>
      <c r="D37" s="26">
        <v>1800</v>
      </c>
      <c r="E37" s="109">
        <f t="shared" si="54"/>
        <v>120</v>
      </c>
      <c r="F37" s="109">
        <v>1467</v>
      </c>
      <c r="G37" s="109">
        <f t="shared" si="1"/>
        <v>81.5</v>
      </c>
      <c r="H37" s="109">
        <v>1200</v>
      </c>
      <c r="I37" s="109">
        <f t="shared" si="40"/>
        <v>81.799591002044991</v>
      </c>
      <c r="J37" s="109">
        <f t="shared" si="41"/>
        <v>1489</v>
      </c>
      <c r="K37" s="109">
        <f t="shared" si="42"/>
        <v>94.433197000681659</v>
      </c>
      <c r="L37" s="109">
        <v>1183</v>
      </c>
      <c r="M37" s="109">
        <f t="shared" si="43"/>
        <v>98.583333333333329</v>
      </c>
      <c r="N37" s="25">
        <v>700</v>
      </c>
      <c r="O37" s="109">
        <f t="shared" si="44"/>
        <v>59.171597633136095</v>
      </c>
      <c r="P37" s="109">
        <v>833</v>
      </c>
      <c r="Q37" s="109">
        <f t="shared" si="45"/>
        <v>119</v>
      </c>
      <c r="R37" s="109">
        <f t="shared" si="46"/>
        <v>905.33333333333337</v>
      </c>
      <c r="S37" s="109">
        <f t="shared" si="47"/>
        <v>92.251643655489815</v>
      </c>
      <c r="T37" s="27">
        <v>1633</v>
      </c>
      <c r="U37" s="109">
        <f t="shared" si="48"/>
        <v>196.03841536614647</v>
      </c>
      <c r="V37" s="109">
        <v>1450</v>
      </c>
      <c r="W37" s="109">
        <f t="shared" si="36"/>
        <v>88.793631353337418</v>
      </c>
      <c r="X37" s="109">
        <v>1600</v>
      </c>
      <c r="Y37" s="109">
        <f t="shared" si="49"/>
        <v>110.34482758620689</v>
      </c>
      <c r="Z37" s="109">
        <f t="shared" si="50"/>
        <v>1561</v>
      </c>
      <c r="AA37" s="109">
        <f t="shared" si="51"/>
        <v>131.72562476856356</v>
      </c>
      <c r="AB37" s="27">
        <v>2167</v>
      </c>
      <c r="AC37" s="109">
        <f t="shared" ref="AC37:AC55" si="55">(AB37/X37)*100</f>
        <v>135.4375</v>
      </c>
      <c r="AD37" s="109">
        <v>1950</v>
      </c>
      <c r="AE37" s="109">
        <f t="shared" si="16"/>
        <v>89.986155976003687</v>
      </c>
      <c r="AF37" s="109">
        <v>1900</v>
      </c>
      <c r="AG37" s="109">
        <f t="shared" si="17"/>
        <v>97.435897435897431</v>
      </c>
      <c r="AH37" s="109">
        <f t="shared" si="52"/>
        <v>2005.6666666666667</v>
      </c>
      <c r="AI37" s="109">
        <f t="shared" si="18"/>
        <v>107.61985113730037</v>
      </c>
      <c r="AJ37" s="110">
        <f t="shared" si="53"/>
        <v>1490.25</v>
      </c>
    </row>
    <row r="38" spans="1:38" ht="63.95" customHeight="1" thickBot="1" x14ac:dyDescent="0.7">
      <c r="A38" s="107" t="s">
        <v>211</v>
      </c>
      <c r="B38" s="108" t="s">
        <v>281</v>
      </c>
      <c r="C38" s="109">
        <v>1500</v>
      </c>
      <c r="D38" s="26">
        <v>1800</v>
      </c>
      <c r="E38" s="109">
        <f t="shared" si="54"/>
        <v>120</v>
      </c>
      <c r="F38" s="109">
        <v>1467</v>
      </c>
      <c r="G38" s="109">
        <f t="shared" si="1"/>
        <v>81.5</v>
      </c>
      <c r="H38" s="109">
        <v>1200</v>
      </c>
      <c r="I38" s="109">
        <f t="shared" si="40"/>
        <v>81.799591002044991</v>
      </c>
      <c r="J38" s="109">
        <f t="shared" si="41"/>
        <v>1489</v>
      </c>
      <c r="K38" s="109">
        <f t="shared" si="42"/>
        <v>94.433197000681659</v>
      </c>
      <c r="L38" s="109">
        <v>1133</v>
      </c>
      <c r="M38" s="109">
        <f t="shared" si="43"/>
        <v>94.416666666666671</v>
      </c>
      <c r="N38" s="25">
        <v>700</v>
      </c>
      <c r="O38" s="109">
        <f t="shared" si="44"/>
        <v>61.782877316857899</v>
      </c>
      <c r="P38" s="109">
        <v>700</v>
      </c>
      <c r="Q38" s="109">
        <f t="shared" si="45"/>
        <v>100</v>
      </c>
      <c r="R38" s="109">
        <f t="shared" si="46"/>
        <v>844.33333333333337</v>
      </c>
      <c r="S38" s="109">
        <f t="shared" si="47"/>
        <v>85.399847994508193</v>
      </c>
      <c r="T38" s="27">
        <v>1600</v>
      </c>
      <c r="U38" s="109">
        <f t="shared" si="48"/>
        <v>228.57142857142856</v>
      </c>
      <c r="V38" s="109">
        <v>1967</v>
      </c>
      <c r="W38" s="109">
        <f t="shared" si="36"/>
        <v>122.93750000000001</v>
      </c>
      <c r="X38" s="109">
        <v>1600</v>
      </c>
      <c r="Y38" s="109">
        <f t="shared" si="49"/>
        <v>81.342145399084899</v>
      </c>
      <c r="Z38" s="109">
        <f t="shared" si="50"/>
        <v>1722.3333333333333</v>
      </c>
      <c r="AA38" s="109">
        <f t="shared" si="51"/>
        <v>144.28369132350448</v>
      </c>
      <c r="AB38" s="27">
        <v>2033</v>
      </c>
      <c r="AC38" s="109">
        <f t="shared" si="55"/>
        <v>127.06249999999999</v>
      </c>
      <c r="AD38" s="109">
        <v>1950</v>
      </c>
      <c r="AE38" s="109">
        <f t="shared" si="16"/>
        <v>95.917363502213476</v>
      </c>
      <c r="AF38" s="109">
        <v>1900</v>
      </c>
      <c r="AG38" s="109">
        <f t="shared" si="17"/>
        <v>97.435897435897431</v>
      </c>
      <c r="AH38" s="109">
        <f t="shared" si="52"/>
        <v>1961</v>
      </c>
      <c r="AI38" s="109">
        <f t="shared" si="18"/>
        <v>106.80525364603697</v>
      </c>
      <c r="AJ38" s="110">
        <f t="shared" si="53"/>
        <v>1504.1666666666667</v>
      </c>
    </row>
    <row r="39" spans="1:38" ht="63.95" customHeight="1" thickBot="1" x14ac:dyDescent="0.7">
      <c r="A39" s="107" t="s">
        <v>18</v>
      </c>
      <c r="B39" s="108" t="s">
        <v>281</v>
      </c>
      <c r="C39" s="109">
        <v>200</v>
      </c>
      <c r="D39" s="26">
        <v>200</v>
      </c>
      <c r="E39" s="109">
        <f t="shared" si="54"/>
        <v>100</v>
      </c>
      <c r="F39" s="109">
        <v>200</v>
      </c>
      <c r="G39" s="109">
        <f t="shared" si="1"/>
        <v>100</v>
      </c>
      <c r="H39" s="109">
        <v>200</v>
      </c>
      <c r="I39" s="109">
        <f t="shared" si="40"/>
        <v>100</v>
      </c>
      <c r="J39" s="109">
        <f t="shared" si="41"/>
        <v>200</v>
      </c>
      <c r="K39" s="109">
        <f t="shared" si="42"/>
        <v>100</v>
      </c>
      <c r="L39" s="109">
        <v>200</v>
      </c>
      <c r="M39" s="109">
        <f t="shared" si="43"/>
        <v>100</v>
      </c>
      <c r="N39" s="25">
        <v>200</v>
      </c>
      <c r="O39" s="109">
        <f t="shared" si="44"/>
        <v>100</v>
      </c>
      <c r="P39" s="109">
        <v>200</v>
      </c>
      <c r="Q39" s="109">
        <f t="shared" si="45"/>
        <v>100</v>
      </c>
      <c r="R39" s="109">
        <f t="shared" si="46"/>
        <v>200</v>
      </c>
      <c r="S39" s="109">
        <f t="shared" si="47"/>
        <v>100</v>
      </c>
      <c r="T39" s="27">
        <v>300</v>
      </c>
      <c r="U39" s="109">
        <f t="shared" si="48"/>
        <v>150</v>
      </c>
      <c r="V39" s="109">
        <v>200</v>
      </c>
      <c r="W39" s="109">
        <f t="shared" si="36"/>
        <v>66.666666666666657</v>
      </c>
      <c r="X39" s="109">
        <v>200</v>
      </c>
      <c r="Y39" s="109">
        <f t="shared" si="49"/>
        <v>100</v>
      </c>
      <c r="Z39" s="109">
        <f t="shared" si="50"/>
        <v>233.33333333333334</v>
      </c>
      <c r="AA39" s="109">
        <f t="shared" si="51"/>
        <v>105.55555555555554</v>
      </c>
      <c r="AB39" s="109">
        <v>200</v>
      </c>
      <c r="AC39" s="109">
        <f t="shared" si="55"/>
        <v>100</v>
      </c>
      <c r="AD39" s="109">
        <v>200</v>
      </c>
      <c r="AE39" s="109">
        <f t="shared" si="16"/>
        <v>100</v>
      </c>
      <c r="AF39" s="109">
        <v>300</v>
      </c>
      <c r="AG39" s="109">
        <f t="shared" si="17"/>
        <v>150</v>
      </c>
      <c r="AH39" s="109">
        <f t="shared" si="52"/>
        <v>233.33333333333334</v>
      </c>
      <c r="AI39" s="109">
        <f t="shared" si="18"/>
        <v>116.66666666666667</v>
      </c>
      <c r="AJ39" s="110">
        <f t="shared" si="53"/>
        <v>216.66666666666669</v>
      </c>
    </row>
    <row r="40" spans="1:38" ht="63.95" customHeight="1" thickBot="1" x14ac:dyDescent="0.7">
      <c r="A40" s="107" t="s">
        <v>156</v>
      </c>
      <c r="B40" s="108" t="s">
        <v>281</v>
      </c>
      <c r="C40" s="109">
        <v>3000</v>
      </c>
      <c r="D40" s="26">
        <v>3000</v>
      </c>
      <c r="E40" s="109">
        <f t="shared" si="54"/>
        <v>100</v>
      </c>
      <c r="F40" s="109">
        <v>3500</v>
      </c>
      <c r="G40" s="109">
        <f t="shared" si="1"/>
        <v>116.66666666666667</v>
      </c>
      <c r="H40" s="109">
        <v>4000</v>
      </c>
      <c r="I40" s="109">
        <f t="shared" si="40"/>
        <v>114.28571428571428</v>
      </c>
      <c r="J40" s="109">
        <f t="shared" si="41"/>
        <v>3500</v>
      </c>
      <c r="K40" s="109">
        <f t="shared" si="42"/>
        <v>110.31746031746032</v>
      </c>
      <c r="L40" s="109">
        <v>4000</v>
      </c>
      <c r="M40" s="109">
        <f t="shared" si="43"/>
        <v>100</v>
      </c>
      <c r="N40" s="25">
        <v>4000</v>
      </c>
      <c r="O40" s="109">
        <f t="shared" si="44"/>
        <v>100</v>
      </c>
      <c r="P40" s="109">
        <v>4000</v>
      </c>
      <c r="Q40" s="109">
        <f t="shared" si="45"/>
        <v>100</v>
      </c>
      <c r="R40" s="109">
        <f t="shared" si="46"/>
        <v>4000</v>
      </c>
      <c r="S40" s="109">
        <f t="shared" si="47"/>
        <v>100</v>
      </c>
      <c r="T40" s="27">
        <v>4000</v>
      </c>
      <c r="U40" s="109">
        <f t="shared" si="48"/>
        <v>100</v>
      </c>
      <c r="V40" s="109">
        <v>4000</v>
      </c>
      <c r="W40" s="109">
        <f t="shared" si="36"/>
        <v>100</v>
      </c>
      <c r="X40" s="109">
        <v>4000</v>
      </c>
      <c r="Y40" s="109">
        <f t="shared" si="49"/>
        <v>100</v>
      </c>
      <c r="Z40" s="109">
        <f t="shared" si="50"/>
        <v>4000</v>
      </c>
      <c r="AA40" s="109">
        <f t="shared" si="51"/>
        <v>100</v>
      </c>
      <c r="AB40" s="109">
        <v>4000</v>
      </c>
      <c r="AC40" s="109">
        <f t="shared" si="55"/>
        <v>100</v>
      </c>
      <c r="AD40" s="109">
        <v>4500</v>
      </c>
      <c r="AE40" s="109">
        <f t="shared" si="16"/>
        <v>112.5</v>
      </c>
      <c r="AF40" s="109">
        <v>4500</v>
      </c>
      <c r="AG40" s="109">
        <f t="shared" si="17"/>
        <v>100</v>
      </c>
      <c r="AH40" s="109">
        <f t="shared" si="52"/>
        <v>4333.333333333333</v>
      </c>
      <c r="AI40" s="109">
        <f t="shared" si="18"/>
        <v>104.16666666666667</v>
      </c>
      <c r="AJ40" s="110">
        <f t="shared" si="53"/>
        <v>3958.333333333333</v>
      </c>
    </row>
    <row r="41" spans="1:38" ht="63.95" customHeight="1" thickBot="1" x14ac:dyDescent="0.7">
      <c r="A41" s="106" t="s">
        <v>314</v>
      </c>
      <c r="B41" s="106" t="s">
        <v>281</v>
      </c>
      <c r="C41" s="106">
        <v>4000</v>
      </c>
      <c r="D41" s="106">
        <v>4000</v>
      </c>
      <c r="E41" s="115">
        <f t="shared" si="54"/>
        <v>100</v>
      </c>
      <c r="F41" s="106">
        <v>4000</v>
      </c>
      <c r="G41" s="115">
        <f t="shared" si="1"/>
        <v>100</v>
      </c>
      <c r="H41" s="106">
        <v>4167</v>
      </c>
      <c r="I41" s="115">
        <f t="shared" si="40"/>
        <v>104.175</v>
      </c>
      <c r="J41" s="115">
        <f t="shared" si="41"/>
        <v>4055.6666666666665</v>
      </c>
      <c r="K41" s="115">
        <f t="shared" si="42"/>
        <v>101.39166666666667</v>
      </c>
      <c r="L41" s="106">
        <v>4500</v>
      </c>
      <c r="M41" s="115">
        <f t="shared" si="43"/>
        <v>107.99136069114471</v>
      </c>
      <c r="N41" s="106">
        <v>4500</v>
      </c>
      <c r="O41" s="115">
        <f t="shared" si="44"/>
        <v>100</v>
      </c>
      <c r="P41" s="106">
        <v>5000</v>
      </c>
      <c r="Q41" s="115">
        <f t="shared" ref="Q41" si="56">(P41/N41)*100</f>
        <v>111.11111111111111</v>
      </c>
      <c r="R41" s="115">
        <f t="shared" si="46"/>
        <v>4666.666666666667</v>
      </c>
      <c r="S41" s="115">
        <f t="shared" si="47"/>
        <v>106.36749060075194</v>
      </c>
      <c r="T41" s="115">
        <v>4500</v>
      </c>
      <c r="U41" s="115">
        <f t="shared" ref="U41" si="57">(T41/P41)*100</f>
        <v>90</v>
      </c>
      <c r="V41" s="115">
        <v>4500</v>
      </c>
      <c r="W41" s="115">
        <f t="shared" ref="W41" si="58">(V41/T41)*100</f>
        <v>100</v>
      </c>
      <c r="X41" s="115">
        <v>4500</v>
      </c>
      <c r="Y41" s="115">
        <f t="shared" ref="Y41" si="59">(X41/V41)*100</f>
        <v>100</v>
      </c>
      <c r="Z41" s="115">
        <f t="shared" si="50"/>
        <v>4500</v>
      </c>
      <c r="AA41" s="115">
        <f t="shared" si="51"/>
        <v>96.666666666666671</v>
      </c>
      <c r="AB41" s="106">
        <v>4500</v>
      </c>
      <c r="AC41" s="115">
        <f t="shared" si="55"/>
        <v>100</v>
      </c>
      <c r="AD41" s="106">
        <v>7000</v>
      </c>
      <c r="AE41" s="115">
        <f t="shared" si="16"/>
        <v>155.55555555555557</v>
      </c>
      <c r="AF41" s="106">
        <v>7000</v>
      </c>
      <c r="AG41" s="115">
        <f t="shared" si="17"/>
        <v>100</v>
      </c>
      <c r="AH41" s="115">
        <f t="shared" si="52"/>
        <v>6166.666666666667</v>
      </c>
      <c r="AI41" s="115">
        <f t="shared" si="18"/>
        <v>118.51851851851852</v>
      </c>
      <c r="AJ41" s="115">
        <f>(J41+R41+Z41+AH41)/4</f>
        <v>4847.25</v>
      </c>
    </row>
    <row r="42" spans="1:38" ht="63.95" customHeight="1" thickBot="1" x14ac:dyDescent="0.7">
      <c r="A42" s="107" t="s">
        <v>19</v>
      </c>
      <c r="B42" s="108" t="s">
        <v>281</v>
      </c>
      <c r="C42" s="109">
        <v>300</v>
      </c>
      <c r="D42" s="26">
        <v>300</v>
      </c>
      <c r="E42" s="109">
        <f t="shared" si="54"/>
        <v>100</v>
      </c>
      <c r="F42" s="109">
        <v>300</v>
      </c>
      <c r="G42" s="109">
        <f t="shared" si="1"/>
        <v>100</v>
      </c>
      <c r="H42" s="109">
        <v>300</v>
      </c>
      <c r="I42" s="109">
        <f t="shared" si="40"/>
        <v>100</v>
      </c>
      <c r="J42" s="109">
        <f t="shared" si="41"/>
        <v>300</v>
      </c>
      <c r="K42" s="109">
        <f t="shared" si="42"/>
        <v>100</v>
      </c>
      <c r="L42" s="109">
        <v>300</v>
      </c>
      <c r="M42" s="109">
        <f t="shared" si="43"/>
        <v>100</v>
      </c>
      <c r="N42" s="25">
        <v>300</v>
      </c>
      <c r="O42" s="109">
        <f t="shared" si="44"/>
        <v>100</v>
      </c>
      <c r="P42" s="109">
        <v>500</v>
      </c>
      <c r="Q42" s="109">
        <f t="shared" si="45"/>
        <v>166.66666666666669</v>
      </c>
      <c r="R42" s="109">
        <f t="shared" si="46"/>
        <v>366.66666666666669</v>
      </c>
      <c r="S42" s="109">
        <f t="shared" si="47"/>
        <v>122.22222222222223</v>
      </c>
      <c r="T42" s="27">
        <v>500</v>
      </c>
      <c r="U42" s="109">
        <f t="shared" si="48"/>
        <v>100</v>
      </c>
      <c r="V42" s="109">
        <v>300</v>
      </c>
      <c r="W42" s="109">
        <f t="shared" si="36"/>
        <v>60</v>
      </c>
      <c r="X42" s="109">
        <v>300</v>
      </c>
      <c r="Y42" s="109">
        <f t="shared" si="49"/>
        <v>100</v>
      </c>
      <c r="Z42" s="109">
        <f t="shared" si="50"/>
        <v>366.66666666666669</v>
      </c>
      <c r="AA42" s="109">
        <f t="shared" si="51"/>
        <v>86.666666666666671</v>
      </c>
      <c r="AB42" s="109">
        <v>300</v>
      </c>
      <c r="AC42" s="109">
        <f t="shared" si="55"/>
        <v>100</v>
      </c>
      <c r="AD42" s="109">
        <v>300</v>
      </c>
      <c r="AE42" s="109">
        <f t="shared" si="16"/>
        <v>100</v>
      </c>
      <c r="AF42" s="109">
        <v>500</v>
      </c>
      <c r="AG42" s="109">
        <f t="shared" si="17"/>
        <v>166.66666666666669</v>
      </c>
      <c r="AH42" s="109">
        <f t="shared" si="52"/>
        <v>366.66666666666669</v>
      </c>
      <c r="AI42" s="109">
        <f t="shared" si="18"/>
        <v>122.22222222222223</v>
      </c>
      <c r="AJ42" s="110">
        <f t="shared" si="53"/>
        <v>350.00000000000006</v>
      </c>
      <c r="AL42" s="2" t="s">
        <v>141</v>
      </c>
    </row>
    <row r="43" spans="1:38" ht="63.95" customHeight="1" thickBot="1" x14ac:dyDescent="0.7">
      <c r="A43" s="107" t="s">
        <v>20</v>
      </c>
      <c r="B43" s="108" t="s">
        <v>281</v>
      </c>
      <c r="C43" s="109">
        <v>2167</v>
      </c>
      <c r="D43" s="26">
        <v>2500</v>
      </c>
      <c r="E43" s="109">
        <f t="shared" si="54"/>
        <v>115.36686663590217</v>
      </c>
      <c r="F43" s="109">
        <v>1833</v>
      </c>
      <c r="G43" s="109">
        <f t="shared" si="1"/>
        <v>73.319999999999993</v>
      </c>
      <c r="H43" s="109">
        <v>2000</v>
      </c>
      <c r="I43" s="109">
        <f t="shared" si="40"/>
        <v>109.11074740861974</v>
      </c>
      <c r="J43" s="109">
        <f t="shared" si="41"/>
        <v>2111</v>
      </c>
      <c r="K43" s="109">
        <f t="shared" si="42"/>
        <v>99.26587134817396</v>
      </c>
      <c r="L43" s="109">
        <v>2000</v>
      </c>
      <c r="M43" s="109">
        <f t="shared" si="43"/>
        <v>100</v>
      </c>
      <c r="N43" s="25">
        <v>2280</v>
      </c>
      <c r="O43" s="109">
        <f t="shared" si="44"/>
        <v>113.99999999999999</v>
      </c>
      <c r="P43" s="109">
        <v>2500</v>
      </c>
      <c r="Q43" s="109">
        <f t="shared" si="45"/>
        <v>109.64912280701755</v>
      </c>
      <c r="R43" s="109">
        <f t="shared" si="46"/>
        <v>2260</v>
      </c>
      <c r="S43" s="109">
        <f t="shared" si="47"/>
        <v>107.88304093567251</v>
      </c>
      <c r="T43" s="27">
        <v>2416</v>
      </c>
      <c r="U43" s="109">
        <f t="shared" si="48"/>
        <v>96.64</v>
      </c>
      <c r="V43" s="109">
        <v>3467</v>
      </c>
      <c r="W43" s="109">
        <f t="shared" si="36"/>
        <v>143.50165562913907</v>
      </c>
      <c r="X43" s="27">
        <v>2066</v>
      </c>
      <c r="Y43" s="109">
        <f t="shared" si="49"/>
        <v>59.590423997692533</v>
      </c>
      <c r="Z43" s="109">
        <f t="shared" si="50"/>
        <v>2649.6666666666665</v>
      </c>
      <c r="AA43" s="109">
        <f t="shared" si="51"/>
        <v>99.910693208943869</v>
      </c>
      <c r="AB43" s="27">
        <v>2900</v>
      </c>
      <c r="AC43" s="109">
        <f t="shared" si="55"/>
        <v>140.36786060019361</v>
      </c>
      <c r="AD43" s="109">
        <v>3300</v>
      </c>
      <c r="AE43" s="109">
        <f t="shared" si="16"/>
        <v>113.79310344827587</v>
      </c>
      <c r="AF43" s="109">
        <v>2900</v>
      </c>
      <c r="AG43" s="109">
        <f t="shared" si="17"/>
        <v>87.878787878787875</v>
      </c>
      <c r="AH43" s="109">
        <f t="shared" si="52"/>
        <v>3033.3333333333335</v>
      </c>
      <c r="AI43" s="109">
        <f t="shared" si="18"/>
        <v>114.01325064241912</v>
      </c>
      <c r="AJ43" s="110">
        <f t="shared" si="53"/>
        <v>2513.5</v>
      </c>
    </row>
    <row r="44" spans="1:38" ht="63.95" customHeight="1" thickBot="1" x14ac:dyDescent="0.7">
      <c r="A44" s="107" t="s">
        <v>21</v>
      </c>
      <c r="B44" s="108" t="s">
        <v>281</v>
      </c>
      <c r="C44" s="109">
        <v>1500</v>
      </c>
      <c r="D44" s="26">
        <v>1000</v>
      </c>
      <c r="E44" s="109">
        <f t="shared" si="54"/>
        <v>66.666666666666657</v>
      </c>
      <c r="F44" s="109">
        <v>633</v>
      </c>
      <c r="G44" s="109">
        <f t="shared" si="1"/>
        <v>63.3</v>
      </c>
      <c r="H44" s="109">
        <v>800</v>
      </c>
      <c r="I44" s="109">
        <f>(H44/F44)*100</f>
        <v>126.38230647709321</v>
      </c>
      <c r="J44" s="109">
        <f>(D44+F44+H44)/3</f>
        <v>811</v>
      </c>
      <c r="K44" s="109">
        <f>(E44+G44+I44)/3</f>
        <v>85.449657714586621</v>
      </c>
      <c r="L44" s="109">
        <v>1167</v>
      </c>
      <c r="M44" s="109">
        <f t="shared" si="43"/>
        <v>145.875</v>
      </c>
      <c r="N44" s="25">
        <v>1260</v>
      </c>
      <c r="O44" s="109">
        <f t="shared" si="44"/>
        <v>107.96915167095116</v>
      </c>
      <c r="P44" s="109">
        <v>1166</v>
      </c>
      <c r="Q44" s="109">
        <f t="shared" si="45"/>
        <v>92.539682539682545</v>
      </c>
      <c r="R44" s="109">
        <f t="shared" si="46"/>
        <v>1197.6666666666667</v>
      </c>
      <c r="S44" s="109">
        <f t="shared" si="47"/>
        <v>115.46127807021124</v>
      </c>
      <c r="T44" s="27">
        <v>1200</v>
      </c>
      <c r="U44" s="109">
        <f t="shared" si="48"/>
        <v>102.91595197255575</v>
      </c>
      <c r="V44" s="109">
        <v>1500</v>
      </c>
      <c r="W44" s="109">
        <f t="shared" si="36"/>
        <v>125</v>
      </c>
      <c r="X44" s="27">
        <v>2200</v>
      </c>
      <c r="Y44" s="109">
        <f t="shared" si="49"/>
        <v>146.66666666666666</v>
      </c>
      <c r="Z44" s="109">
        <f t="shared" si="50"/>
        <v>1633.3333333333333</v>
      </c>
      <c r="AA44" s="109">
        <f t="shared" si="51"/>
        <v>124.8608728797408</v>
      </c>
      <c r="AB44" s="27">
        <v>1617</v>
      </c>
      <c r="AC44" s="109">
        <f t="shared" si="55"/>
        <v>73.5</v>
      </c>
      <c r="AD44" s="109">
        <v>1783</v>
      </c>
      <c r="AE44" s="109">
        <f t="shared" si="16"/>
        <v>110.26592455163883</v>
      </c>
      <c r="AF44" s="109">
        <v>1900</v>
      </c>
      <c r="AG44" s="109">
        <f t="shared" si="17"/>
        <v>106.56197420078519</v>
      </c>
      <c r="AH44" s="109">
        <f t="shared" si="52"/>
        <v>1766.6666666666667</v>
      </c>
      <c r="AI44" s="109">
        <f t="shared" si="18"/>
        <v>96.775966250807997</v>
      </c>
      <c r="AJ44" s="110">
        <f t="shared" si="53"/>
        <v>1352.1666666666667</v>
      </c>
    </row>
    <row r="45" spans="1:38" ht="63.95" customHeight="1" thickBot="1" x14ac:dyDescent="0.7">
      <c r="A45" s="107" t="s">
        <v>22</v>
      </c>
      <c r="B45" s="108" t="s">
        <v>281</v>
      </c>
      <c r="C45" s="109">
        <v>1000</v>
      </c>
      <c r="D45" s="26">
        <v>1000</v>
      </c>
      <c r="E45" s="109">
        <f t="shared" si="54"/>
        <v>100</v>
      </c>
      <c r="F45" s="109">
        <v>833</v>
      </c>
      <c r="G45" s="109">
        <f t="shared" si="1"/>
        <v>83.3</v>
      </c>
      <c r="H45" s="109">
        <v>800</v>
      </c>
      <c r="I45" s="109">
        <f t="shared" si="40"/>
        <v>96.038415366146452</v>
      </c>
      <c r="J45" s="109">
        <f t="shared" si="41"/>
        <v>877.66666666666663</v>
      </c>
      <c r="K45" s="109">
        <f t="shared" si="42"/>
        <v>93.112805122048826</v>
      </c>
      <c r="L45" s="109">
        <v>900</v>
      </c>
      <c r="M45" s="109">
        <f t="shared" si="43"/>
        <v>112.5</v>
      </c>
      <c r="N45" s="25">
        <v>1033</v>
      </c>
      <c r="O45" s="109">
        <f t="shared" si="44"/>
        <v>114.77777777777777</v>
      </c>
      <c r="P45" s="109">
        <v>1000</v>
      </c>
      <c r="Q45" s="109">
        <f t="shared" si="45"/>
        <v>96.805421103581807</v>
      </c>
      <c r="R45" s="109">
        <f t="shared" si="46"/>
        <v>977.66666666666663</v>
      </c>
      <c r="S45" s="109">
        <f t="shared" si="47"/>
        <v>108.02773296045319</v>
      </c>
      <c r="T45" s="27">
        <v>1000</v>
      </c>
      <c r="U45" s="109">
        <f t="shared" si="48"/>
        <v>100</v>
      </c>
      <c r="V45" s="109">
        <v>1100</v>
      </c>
      <c r="W45" s="109">
        <f t="shared" si="36"/>
        <v>110.00000000000001</v>
      </c>
      <c r="X45" s="27">
        <v>983</v>
      </c>
      <c r="Y45" s="109">
        <f t="shared" si="49"/>
        <v>89.363636363636374</v>
      </c>
      <c r="Z45" s="109">
        <f t="shared" si="50"/>
        <v>1027.6666666666667</v>
      </c>
      <c r="AA45" s="109">
        <f t="shared" si="51"/>
        <v>99.787878787878796</v>
      </c>
      <c r="AB45" s="109">
        <v>1183</v>
      </c>
      <c r="AC45" s="109">
        <f t="shared" si="55"/>
        <v>120.34587995930823</v>
      </c>
      <c r="AD45" s="109">
        <v>1750</v>
      </c>
      <c r="AE45" s="109">
        <f t="shared" si="16"/>
        <v>147.92899408284023</v>
      </c>
      <c r="AF45" s="109">
        <v>1167</v>
      </c>
      <c r="AG45" s="109">
        <f t="shared" si="17"/>
        <v>66.685714285714283</v>
      </c>
      <c r="AH45" s="109">
        <f t="shared" si="52"/>
        <v>1366.6666666666667</v>
      </c>
      <c r="AI45" s="109">
        <f t="shared" si="18"/>
        <v>111.65352944262092</v>
      </c>
      <c r="AJ45" s="110">
        <f t="shared" si="53"/>
        <v>1062.4166666666667</v>
      </c>
    </row>
    <row r="46" spans="1:38" ht="63.95" customHeight="1" thickBot="1" x14ac:dyDescent="0.7">
      <c r="A46" s="107" t="s">
        <v>23</v>
      </c>
      <c r="B46" s="106" t="s">
        <v>306</v>
      </c>
      <c r="C46" s="109">
        <v>650</v>
      </c>
      <c r="D46" s="26">
        <v>600</v>
      </c>
      <c r="E46" s="109">
        <f t="shared" si="54"/>
        <v>92.307692307692307</v>
      </c>
      <c r="F46" s="109">
        <v>600</v>
      </c>
      <c r="G46" s="109">
        <f t="shared" si="1"/>
        <v>100</v>
      </c>
      <c r="H46" s="109">
        <v>600</v>
      </c>
      <c r="I46" s="109">
        <f t="shared" si="40"/>
        <v>100</v>
      </c>
      <c r="J46" s="109">
        <f t="shared" si="41"/>
        <v>600</v>
      </c>
      <c r="K46" s="109">
        <f t="shared" si="42"/>
        <v>97.435897435897445</v>
      </c>
      <c r="L46" s="109">
        <v>600</v>
      </c>
      <c r="M46" s="109">
        <f t="shared" si="43"/>
        <v>100</v>
      </c>
      <c r="N46" s="25">
        <v>367</v>
      </c>
      <c r="O46" s="109">
        <f t="shared" si="44"/>
        <v>61.166666666666671</v>
      </c>
      <c r="P46" s="109">
        <v>700</v>
      </c>
      <c r="Q46" s="109">
        <f t="shared" si="45"/>
        <v>190.73569482288829</v>
      </c>
      <c r="R46" s="109">
        <f t="shared" si="46"/>
        <v>555.66666666666663</v>
      </c>
      <c r="S46" s="109">
        <f t="shared" si="47"/>
        <v>117.30078716318501</v>
      </c>
      <c r="T46" s="27">
        <v>700</v>
      </c>
      <c r="U46" s="109">
        <f t="shared" si="48"/>
        <v>100</v>
      </c>
      <c r="V46" s="109">
        <v>600</v>
      </c>
      <c r="W46" s="109">
        <f t="shared" si="36"/>
        <v>85.714285714285708</v>
      </c>
      <c r="X46" s="27">
        <v>600</v>
      </c>
      <c r="Y46" s="109">
        <f t="shared" si="49"/>
        <v>100</v>
      </c>
      <c r="Z46" s="109">
        <f t="shared" si="50"/>
        <v>633.33333333333337</v>
      </c>
      <c r="AA46" s="109">
        <f t="shared" si="51"/>
        <v>95.238095238095241</v>
      </c>
      <c r="AB46" s="109">
        <v>600</v>
      </c>
      <c r="AC46" s="109">
        <f t="shared" si="55"/>
        <v>100</v>
      </c>
      <c r="AD46" s="109">
        <v>600</v>
      </c>
      <c r="AE46" s="109">
        <f t="shared" si="16"/>
        <v>100</v>
      </c>
      <c r="AF46" s="109">
        <v>800</v>
      </c>
      <c r="AG46" s="109">
        <f t="shared" si="17"/>
        <v>133.33333333333331</v>
      </c>
      <c r="AH46" s="109">
        <f t="shared" si="52"/>
        <v>666.66666666666663</v>
      </c>
      <c r="AI46" s="109">
        <f t="shared" si="18"/>
        <v>111.1111111111111</v>
      </c>
      <c r="AJ46" s="110">
        <f>(J46+R46+Z46+AH46)/4</f>
        <v>613.91666666666663</v>
      </c>
    </row>
    <row r="47" spans="1:38" ht="63.95" customHeight="1" thickBot="1" x14ac:dyDescent="0.7">
      <c r="A47" s="107" t="s">
        <v>24</v>
      </c>
      <c r="B47" s="106" t="s">
        <v>306</v>
      </c>
      <c r="C47" s="109">
        <v>1000</v>
      </c>
      <c r="D47" s="26">
        <v>1000</v>
      </c>
      <c r="E47" s="109">
        <f t="shared" si="54"/>
        <v>100</v>
      </c>
      <c r="F47" s="109">
        <v>1000</v>
      </c>
      <c r="G47" s="109">
        <f t="shared" si="1"/>
        <v>100</v>
      </c>
      <c r="H47" s="109">
        <v>1000</v>
      </c>
      <c r="I47" s="109">
        <f t="shared" si="40"/>
        <v>100</v>
      </c>
      <c r="J47" s="109">
        <f t="shared" si="41"/>
        <v>1000</v>
      </c>
      <c r="K47" s="109">
        <f t="shared" si="42"/>
        <v>100</v>
      </c>
      <c r="L47" s="109">
        <v>1000</v>
      </c>
      <c r="M47" s="109">
        <f t="shared" si="43"/>
        <v>100</v>
      </c>
      <c r="N47" s="25">
        <v>1000</v>
      </c>
      <c r="O47" s="109">
        <f t="shared" si="44"/>
        <v>100</v>
      </c>
      <c r="P47" s="109">
        <v>1000</v>
      </c>
      <c r="Q47" s="109">
        <f t="shared" si="45"/>
        <v>100</v>
      </c>
      <c r="R47" s="109">
        <f t="shared" si="46"/>
        <v>1000</v>
      </c>
      <c r="S47" s="109">
        <f t="shared" si="47"/>
        <v>100</v>
      </c>
      <c r="T47" s="27">
        <v>1000</v>
      </c>
      <c r="U47" s="109">
        <f t="shared" si="48"/>
        <v>100</v>
      </c>
      <c r="V47" s="109">
        <v>1000</v>
      </c>
      <c r="W47" s="109">
        <f t="shared" si="36"/>
        <v>100</v>
      </c>
      <c r="X47" s="27">
        <v>1000</v>
      </c>
      <c r="Y47" s="109">
        <f t="shared" si="49"/>
        <v>100</v>
      </c>
      <c r="Z47" s="109">
        <f t="shared" si="50"/>
        <v>1000</v>
      </c>
      <c r="AA47" s="109">
        <f t="shared" si="51"/>
        <v>100</v>
      </c>
      <c r="AB47" s="109">
        <v>1000</v>
      </c>
      <c r="AC47" s="109">
        <f t="shared" si="55"/>
        <v>100</v>
      </c>
      <c r="AD47" s="109">
        <v>1000</v>
      </c>
      <c r="AE47" s="109">
        <f t="shared" si="16"/>
        <v>100</v>
      </c>
      <c r="AF47" s="109">
        <v>1000</v>
      </c>
      <c r="AG47" s="109">
        <f t="shared" si="17"/>
        <v>100</v>
      </c>
      <c r="AH47" s="109">
        <f t="shared" si="52"/>
        <v>1000</v>
      </c>
      <c r="AI47" s="109">
        <f t="shared" si="18"/>
        <v>100</v>
      </c>
      <c r="AJ47" s="110">
        <f t="shared" si="53"/>
        <v>1000</v>
      </c>
    </row>
    <row r="48" spans="1:38" ht="63.95" customHeight="1" thickBot="1" x14ac:dyDescent="0.7">
      <c r="A48" s="107" t="s">
        <v>195</v>
      </c>
      <c r="B48" s="108" t="s">
        <v>305</v>
      </c>
      <c r="C48" s="109">
        <v>4000</v>
      </c>
      <c r="D48" s="26">
        <v>3500</v>
      </c>
      <c r="E48" s="109">
        <f t="shared" si="54"/>
        <v>87.5</v>
      </c>
      <c r="F48" s="109">
        <v>2500</v>
      </c>
      <c r="G48" s="109">
        <f t="shared" si="1"/>
        <v>71.428571428571431</v>
      </c>
      <c r="H48" s="109">
        <v>2500</v>
      </c>
      <c r="I48" s="109">
        <f t="shared" si="40"/>
        <v>100</v>
      </c>
      <c r="J48" s="109">
        <f t="shared" si="41"/>
        <v>2833.3333333333335</v>
      </c>
      <c r="K48" s="109">
        <f t="shared" si="42"/>
        <v>86.30952380952381</v>
      </c>
      <c r="L48" s="109">
        <v>2500</v>
      </c>
      <c r="M48" s="109">
        <f t="shared" si="43"/>
        <v>100</v>
      </c>
      <c r="N48" s="25">
        <v>3000</v>
      </c>
      <c r="O48" s="109">
        <f t="shared" si="44"/>
        <v>120</v>
      </c>
      <c r="P48" s="109">
        <v>2500</v>
      </c>
      <c r="Q48" s="109">
        <f t="shared" si="45"/>
        <v>83.333333333333343</v>
      </c>
      <c r="R48" s="109">
        <f t="shared" si="46"/>
        <v>2666.6666666666665</v>
      </c>
      <c r="S48" s="109">
        <f t="shared" si="47"/>
        <v>101.11111111111113</v>
      </c>
      <c r="T48" s="27">
        <v>3000</v>
      </c>
      <c r="U48" s="109">
        <f>T48/P48*100</f>
        <v>120</v>
      </c>
      <c r="V48" s="109">
        <v>1500</v>
      </c>
      <c r="W48" s="109">
        <f>V48/T48*100</f>
        <v>50</v>
      </c>
      <c r="X48" s="27">
        <v>1500</v>
      </c>
      <c r="Y48" s="109">
        <f t="shared" si="49"/>
        <v>100</v>
      </c>
      <c r="Z48" s="109">
        <f>(T48+V48+X48)/3</f>
        <v>2000</v>
      </c>
      <c r="AA48" s="109">
        <f t="shared" si="51"/>
        <v>90</v>
      </c>
      <c r="AB48" s="27">
        <v>1700</v>
      </c>
      <c r="AC48" s="109">
        <f>(AB48/X48)*100</f>
        <v>113.33333333333333</v>
      </c>
      <c r="AD48" s="109">
        <v>2200</v>
      </c>
      <c r="AE48" s="109">
        <f>AD48/AB48*100</f>
        <v>129.41176470588235</v>
      </c>
      <c r="AF48" s="109">
        <v>2100</v>
      </c>
      <c r="AG48" s="109">
        <f t="shared" si="17"/>
        <v>95.454545454545453</v>
      </c>
      <c r="AH48" s="109">
        <f t="shared" si="52"/>
        <v>2000</v>
      </c>
      <c r="AI48" s="109">
        <f t="shared" si="18"/>
        <v>112.73321449792037</v>
      </c>
      <c r="AJ48" s="110">
        <f t="shared" si="53"/>
        <v>2375</v>
      </c>
    </row>
    <row r="49" spans="1:36" ht="63.95" customHeight="1" thickBot="1" x14ac:dyDescent="0.7">
      <c r="A49" s="107" t="s">
        <v>246</v>
      </c>
      <c r="B49" s="108" t="s">
        <v>305</v>
      </c>
      <c r="C49" s="109">
        <v>5000</v>
      </c>
      <c r="D49" s="26">
        <v>2500</v>
      </c>
      <c r="E49" s="109">
        <f t="shared" si="54"/>
        <v>50</v>
      </c>
      <c r="F49" s="109">
        <v>4000</v>
      </c>
      <c r="G49" s="109">
        <f t="shared" si="1"/>
        <v>160</v>
      </c>
      <c r="H49" s="109">
        <v>3300</v>
      </c>
      <c r="I49" s="109">
        <f t="shared" si="40"/>
        <v>82.5</v>
      </c>
      <c r="J49" s="109">
        <f t="shared" si="41"/>
        <v>3266.6666666666665</v>
      </c>
      <c r="K49" s="109">
        <f t="shared" si="42"/>
        <v>97.5</v>
      </c>
      <c r="L49" s="109">
        <v>3667</v>
      </c>
      <c r="M49" s="109">
        <f t="shared" si="43"/>
        <v>111.12121212121212</v>
      </c>
      <c r="N49" s="25">
        <v>4000</v>
      </c>
      <c r="O49" s="109">
        <f t="shared" si="44"/>
        <v>109.08099263703299</v>
      </c>
      <c r="P49" s="109">
        <v>3000</v>
      </c>
      <c r="Q49" s="109">
        <f t="shared" si="45"/>
        <v>75</v>
      </c>
      <c r="R49" s="109">
        <f t="shared" si="46"/>
        <v>3555.6666666666665</v>
      </c>
      <c r="S49" s="109">
        <f t="shared" si="47"/>
        <v>98.400734919415029</v>
      </c>
      <c r="T49" s="27">
        <v>4166</v>
      </c>
      <c r="U49" s="109">
        <f>T49/P49*100</f>
        <v>138.86666666666667</v>
      </c>
      <c r="V49" s="109">
        <v>2500</v>
      </c>
      <c r="W49" s="109">
        <f>V49/T49*100</f>
        <v>60.009601536245803</v>
      </c>
      <c r="X49" s="27">
        <v>3000</v>
      </c>
      <c r="Y49" s="109">
        <f t="shared" si="49"/>
        <v>120</v>
      </c>
      <c r="Z49" s="109">
        <f t="shared" si="50"/>
        <v>3222</v>
      </c>
      <c r="AA49" s="109">
        <f t="shared" si="51"/>
        <v>106.29208940097082</v>
      </c>
      <c r="AB49" s="27">
        <v>3883</v>
      </c>
      <c r="AC49" s="109">
        <f t="shared" si="55"/>
        <v>129.43333333333334</v>
      </c>
      <c r="AD49" s="109">
        <v>4000</v>
      </c>
      <c r="AE49" s="109">
        <f t="shared" si="16"/>
        <v>103.01313417460727</v>
      </c>
      <c r="AF49" s="109">
        <v>3900</v>
      </c>
      <c r="AG49" s="109">
        <f t="shared" si="17"/>
        <v>97.5</v>
      </c>
      <c r="AH49" s="109">
        <f t="shared" si="52"/>
        <v>3927.6666666666665</v>
      </c>
      <c r="AI49" s="109">
        <f t="shared" si="18"/>
        <v>109.98215583598021</v>
      </c>
      <c r="AJ49" s="110">
        <f t="shared" si="53"/>
        <v>3492.9999999999995</v>
      </c>
    </row>
    <row r="50" spans="1:36" ht="63.95" customHeight="1" thickBot="1" x14ac:dyDescent="0.7">
      <c r="A50" s="107" t="s">
        <v>212</v>
      </c>
      <c r="B50" s="108" t="s">
        <v>281</v>
      </c>
      <c r="C50" s="109">
        <v>1000</v>
      </c>
      <c r="D50" s="26">
        <v>1000</v>
      </c>
      <c r="E50" s="109">
        <f t="shared" si="54"/>
        <v>100</v>
      </c>
      <c r="F50" s="109">
        <v>1100</v>
      </c>
      <c r="G50" s="109">
        <f t="shared" si="1"/>
        <v>110.00000000000001</v>
      </c>
      <c r="H50" s="109">
        <v>1433</v>
      </c>
      <c r="I50" s="109">
        <f t="shared" si="40"/>
        <v>130.27272727272728</v>
      </c>
      <c r="J50" s="109">
        <f t="shared" si="41"/>
        <v>1177.6666666666667</v>
      </c>
      <c r="K50" s="109">
        <f t="shared" si="42"/>
        <v>113.42424242424242</v>
      </c>
      <c r="L50" s="109">
        <v>1350</v>
      </c>
      <c r="M50" s="109">
        <f t="shared" si="43"/>
        <v>94.207955338450802</v>
      </c>
      <c r="N50" s="25">
        <v>1367</v>
      </c>
      <c r="O50" s="109">
        <f t="shared" si="44"/>
        <v>101.25925925925925</v>
      </c>
      <c r="P50" s="109">
        <v>1166</v>
      </c>
      <c r="Q50" s="109">
        <f t="shared" si="45"/>
        <v>85.296269202633496</v>
      </c>
      <c r="R50" s="109">
        <f t="shared" si="46"/>
        <v>1294.3333333333333</v>
      </c>
      <c r="S50" s="109">
        <f t="shared" si="47"/>
        <v>93.587827933447841</v>
      </c>
      <c r="T50" s="27">
        <v>1266</v>
      </c>
      <c r="U50" s="109">
        <f t="shared" si="48"/>
        <v>108.57632933104631</v>
      </c>
      <c r="V50" s="109">
        <v>1167</v>
      </c>
      <c r="W50" s="109">
        <f t="shared" si="36"/>
        <v>92.180094786729853</v>
      </c>
      <c r="X50" s="27">
        <v>1383</v>
      </c>
      <c r="Y50" s="109">
        <f t="shared" si="49"/>
        <v>118.50899742930592</v>
      </c>
      <c r="Z50" s="109">
        <f t="shared" si="50"/>
        <v>1272</v>
      </c>
      <c r="AA50" s="109">
        <f t="shared" si="51"/>
        <v>106.42180718236069</v>
      </c>
      <c r="AB50" s="27">
        <v>1450</v>
      </c>
      <c r="AC50" s="109">
        <f t="shared" si="55"/>
        <v>104.84454085321764</v>
      </c>
      <c r="AD50" s="109">
        <v>1450</v>
      </c>
      <c r="AE50" s="109">
        <f t="shared" si="16"/>
        <v>100</v>
      </c>
      <c r="AF50" s="109">
        <v>900</v>
      </c>
      <c r="AG50" s="109">
        <f t="shared" si="17"/>
        <v>62.068965517241381</v>
      </c>
      <c r="AH50" s="109">
        <f t="shared" si="52"/>
        <v>1266.6666666666667</v>
      </c>
      <c r="AI50" s="109">
        <f t="shared" si="18"/>
        <v>88.971168790153001</v>
      </c>
      <c r="AJ50" s="110">
        <f t="shared" si="53"/>
        <v>1252.6666666666667</v>
      </c>
    </row>
    <row r="51" spans="1:36" ht="63.95" customHeight="1" thickBot="1" x14ac:dyDescent="0.7">
      <c r="A51" s="107" t="s">
        <v>25</v>
      </c>
      <c r="B51" s="108" t="s">
        <v>281</v>
      </c>
      <c r="C51" s="109">
        <v>933</v>
      </c>
      <c r="D51" s="26">
        <v>1785</v>
      </c>
      <c r="E51" s="109">
        <f>(D51/C51)*100</f>
        <v>191.31832797427651</v>
      </c>
      <c r="F51" s="109">
        <v>1633</v>
      </c>
      <c r="G51" s="109">
        <f t="shared" si="1"/>
        <v>91.484593837535016</v>
      </c>
      <c r="H51" s="109">
        <v>1667</v>
      </c>
      <c r="I51" s="109">
        <f t="shared" si="40"/>
        <v>102.08205756276791</v>
      </c>
      <c r="J51" s="109">
        <f t="shared" si="41"/>
        <v>1695</v>
      </c>
      <c r="K51" s="109">
        <f t="shared" si="42"/>
        <v>128.29499312485981</v>
      </c>
      <c r="L51" s="109">
        <v>1133</v>
      </c>
      <c r="M51" s="109">
        <f t="shared" si="43"/>
        <v>67.966406718656273</v>
      </c>
      <c r="N51" s="25">
        <v>1000</v>
      </c>
      <c r="O51" s="109">
        <f t="shared" si="44"/>
        <v>88.261253309796999</v>
      </c>
      <c r="P51" s="109">
        <v>1200</v>
      </c>
      <c r="Q51" s="109">
        <f t="shared" si="45"/>
        <v>120</v>
      </c>
      <c r="R51" s="109">
        <f t="shared" si="46"/>
        <v>1111</v>
      </c>
      <c r="S51" s="109">
        <f t="shared" si="47"/>
        <v>92.075886676151086</v>
      </c>
      <c r="T51" s="27">
        <v>1033</v>
      </c>
      <c r="U51" s="109">
        <f t="shared" si="48"/>
        <v>86.083333333333329</v>
      </c>
      <c r="V51" s="109">
        <v>983</v>
      </c>
      <c r="W51" s="109">
        <f t="shared" si="36"/>
        <v>95.159728944820912</v>
      </c>
      <c r="X51" s="27">
        <v>1133</v>
      </c>
      <c r="Y51" s="109">
        <f t="shared" si="49"/>
        <v>115.25940996948118</v>
      </c>
      <c r="Z51" s="109">
        <f t="shared" si="50"/>
        <v>1049.6666666666667</v>
      </c>
      <c r="AA51" s="109">
        <f t="shared" si="51"/>
        <v>98.834157415878465</v>
      </c>
      <c r="AB51" s="27">
        <v>1350</v>
      </c>
      <c r="AC51" s="109">
        <f>(AB51/X51)*100</f>
        <v>119.15269196822595</v>
      </c>
      <c r="AD51" s="109">
        <v>1450</v>
      </c>
      <c r="AE51" s="109">
        <f>AD51/AB51*100</f>
        <v>107.40740740740742</v>
      </c>
      <c r="AF51" s="109">
        <v>1450</v>
      </c>
      <c r="AG51" s="109">
        <f t="shared" si="17"/>
        <v>100</v>
      </c>
      <c r="AH51" s="109">
        <f t="shared" si="52"/>
        <v>1416.6666666666667</v>
      </c>
      <c r="AI51" s="109">
        <f t="shared" si="18"/>
        <v>108.85336645854447</v>
      </c>
      <c r="AJ51" s="110">
        <f t="shared" si="53"/>
        <v>1318.0833333333335</v>
      </c>
    </row>
    <row r="52" spans="1:36" ht="63.95" customHeight="1" thickBot="1" x14ac:dyDescent="0.7">
      <c r="A52" s="107" t="s">
        <v>213</v>
      </c>
      <c r="B52" s="108" t="s">
        <v>281</v>
      </c>
      <c r="C52" s="109">
        <v>2667</v>
      </c>
      <c r="D52" s="26">
        <v>2500</v>
      </c>
      <c r="E52" s="109">
        <f t="shared" si="54"/>
        <v>93.73828271466067</v>
      </c>
      <c r="F52" s="109">
        <v>2167</v>
      </c>
      <c r="G52" s="109">
        <f t="shared" si="1"/>
        <v>86.68</v>
      </c>
      <c r="H52" s="109">
        <v>2000</v>
      </c>
      <c r="I52" s="109">
        <f t="shared" si="40"/>
        <v>92.293493308721736</v>
      </c>
      <c r="J52" s="109">
        <f t="shared" si="41"/>
        <v>2222.3333333333335</v>
      </c>
      <c r="K52" s="109">
        <f t="shared" si="42"/>
        <v>90.903925341127476</v>
      </c>
      <c r="L52" s="109">
        <v>2000</v>
      </c>
      <c r="M52" s="109">
        <f t="shared" si="43"/>
        <v>100</v>
      </c>
      <c r="N52" s="25">
        <v>2500</v>
      </c>
      <c r="O52" s="109">
        <f t="shared" si="44"/>
        <v>125</v>
      </c>
      <c r="P52" s="109">
        <v>1500</v>
      </c>
      <c r="Q52" s="109">
        <f t="shared" si="45"/>
        <v>60</v>
      </c>
      <c r="R52" s="109">
        <f t="shared" si="46"/>
        <v>2000</v>
      </c>
      <c r="S52" s="109">
        <f t="shared" si="47"/>
        <v>95</v>
      </c>
      <c r="T52" s="27">
        <v>1600</v>
      </c>
      <c r="U52" s="109">
        <f t="shared" si="48"/>
        <v>106.66666666666667</v>
      </c>
      <c r="V52" s="109">
        <v>1900</v>
      </c>
      <c r="W52" s="109">
        <f t="shared" si="36"/>
        <v>118.75</v>
      </c>
      <c r="X52" s="27">
        <v>2733</v>
      </c>
      <c r="Y52" s="109">
        <f t="shared" si="49"/>
        <v>143.84210526315792</v>
      </c>
      <c r="Z52" s="109">
        <f t="shared" si="50"/>
        <v>2077.6666666666665</v>
      </c>
      <c r="AA52" s="109">
        <f t="shared" si="51"/>
        <v>123.08625730994153</v>
      </c>
      <c r="AB52" s="27">
        <v>2900</v>
      </c>
      <c r="AC52" s="109">
        <f t="shared" si="55"/>
        <v>106.11050128064399</v>
      </c>
      <c r="AD52" s="109">
        <v>3750</v>
      </c>
      <c r="AE52" s="109">
        <f t="shared" si="16"/>
        <v>129.31034482758622</v>
      </c>
      <c r="AF52" s="109">
        <v>3900</v>
      </c>
      <c r="AG52" s="109">
        <f t="shared" si="17"/>
        <v>104</v>
      </c>
      <c r="AH52" s="109">
        <f t="shared" si="52"/>
        <v>3516.6666666666665</v>
      </c>
      <c r="AI52" s="109">
        <f t="shared" si="18"/>
        <v>113.14028203607673</v>
      </c>
      <c r="AJ52" s="110">
        <f t="shared" si="53"/>
        <v>2454.1666666666665</v>
      </c>
    </row>
    <row r="53" spans="1:36" ht="63.95" customHeight="1" thickBot="1" x14ac:dyDescent="0.7">
      <c r="A53" s="107" t="s">
        <v>26</v>
      </c>
      <c r="B53" s="108" t="s">
        <v>281</v>
      </c>
      <c r="C53" s="109">
        <v>2000</v>
      </c>
      <c r="D53" s="26">
        <v>1500</v>
      </c>
      <c r="E53" s="109">
        <f t="shared" si="54"/>
        <v>75</v>
      </c>
      <c r="F53" s="109">
        <v>1233</v>
      </c>
      <c r="G53" s="109">
        <f t="shared" si="1"/>
        <v>82.199999999999989</v>
      </c>
      <c r="H53" s="109">
        <v>2000</v>
      </c>
      <c r="I53" s="109">
        <f t="shared" si="40"/>
        <v>162.20600162206003</v>
      </c>
      <c r="J53" s="109">
        <f t="shared" si="41"/>
        <v>1577.6666666666667</v>
      </c>
      <c r="K53" s="109">
        <f t="shared" si="42"/>
        <v>106.46866720735333</v>
      </c>
      <c r="L53" s="109">
        <v>2500</v>
      </c>
      <c r="M53" s="109">
        <f t="shared" si="43"/>
        <v>125</v>
      </c>
      <c r="N53" s="25">
        <v>2000</v>
      </c>
      <c r="O53" s="109">
        <f t="shared" si="44"/>
        <v>80</v>
      </c>
      <c r="P53" s="109">
        <v>2466</v>
      </c>
      <c r="Q53" s="109">
        <f t="shared" si="45"/>
        <v>123.30000000000001</v>
      </c>
      <c r="R53" s="109">
        <f t="shared" si="46"/>
        <v>2322</v>
      </c>
      <c r="S53" s="109">
        <f t="shared" si="47"/>
        <v>109.43333333333334</v>
      </c>
      <c r="T53" s="27">
        <v>1500</v>
      </c>
      <c r="U53" s="109">
        <f t="shared" si="48"/>
        <v>60.827250608272507</v>
      </c>
      <c r="V53" s="109">
        <v>1883</v>
      </c>
      <c r="W53" s="109">
        <f t="shared" si="36"/>
        <v>125.53333333333335</v>
      </c>
      <c r="X53" s="27">
        <v>2900</v>
      </c>
      <c r="Y53" s="109">
        <f t="shared" si="49"/>
        <v>154.00955921402019</v>
      </c>
      <c r="Z53" s="109">
        <f t="shared" si="50"/>
        <v>2094.3333333333335</v>
      </c>
      <c r="AA53" s="109">
        <f t="shared" si="51"/>
        <v>113.45671438520867</v>
      </c>
      <c r="AB53" s="27">
        <v>2900</v>
      </c>
      <c r="AC53" s="109">
        <f t="shared" si="55"/>
        <v>100</v>
      </c>
      <c r="AD53" s="109">
        <v>3100</v>
      </c>
      <c r="AE53" s="109">
        <f t="shared" si="16"/>
        <v>106.89655172413792</v>
      </c>
      <c r="AF53" s="109">
        <v>2900</v>
      </c>
      <c r="AG53" s="109">
        <f t="shared" si="17"/>
        <v>93.548387096774192</v>
      </c>
      <c r="AH53" s="109">
        <f t="shared" si="52"/>
        <v>2966.6666666666665</v>
      </c>
      <c r="AI53" s="109">
        <f t="shared" si="18"/>
        <v>100.14831294030404</v>
      </c>
      <c r="AJ53" s="110">
        <f t="shared" si="53"/>
        <v>2240.1666666666665</v>
      </c>
    </row>
    <row r="54" spans="1:36" ht="63.95" customHeight="1" thickBot="1" x14ac:dyDescent="0.7">
      <c r="A54" s="107" t="s">
        <v>27</v>
      </c>
      <c r="B54" s="108" t="s">
        <v>307</v>
      </c>
      <c r="C54" s="109">
        <v>400</v>
      </c>
      <c r="D54" s="26">
        <v>400</v>
      </c>
      <c r="E54" s="109">
        <f t="shared" si="54"/>
        <v>100</v>
      </c>
      <c r="F54" s="109">
        <v>400</v>
      </c>
      <c r="G54" s="109">
        <f t="shared" si="1"/>
        <v>100</v>
      </c>
      <c r="H54" s="109">
        <v>400</v>
      </c>
      <c r="I54" s="109">
        <f t="shared" si="40"/>
        <v>100</v>
      </c>
      <c r="J54" s="109">
        <f t="shared" si="41"/>
        <v>400</v>
      </c>
      <c r="K54" s="109">
        <f t="shared" si="42"/>
        <v>100</v>
      </c>
      <c r="L54" s="109">
        <v>400</v>
      </c>
      <c r="M54" s="109">
        <f t="shared" si="43"/>
        <v>100</v>
      </c>
      <c r="N54" s="25">
        <v>400</v>
      </c>
      <c r="O54" s="109">
        <f t="shared" si="44"/>
        <v>100</v>
      </c>
      <c r="P54" s="109">
        <v>500</v>
      </c>
      <c r="Q54" s="109">
        <f t="shared" si="45"/>
        <v>125</v>
      </c>
      <c r="R54" s="109">
        <f t="shared" si="46"/>
        <v>433.33333333333331</v>
      </c>
      <c r="S54" s="109">
        <f t="shared" si="47"/>
        <v>108.33333333333333</v>
      </c>
      <c r="T54" s="27">
        <v>550</v>
      </c>
      <c r="U54" s="109">
        <f t="shared" si="48"/>
        <v>110.00000000000001</v>
      </c>
      <c r="V54" s="109">
        <v>500</v>
      </c>
      <c r="W54" s="109">
        <f t="shared" si="36"/>
        <v>90.909090909090907</v>
      </c>
      <c r="X54" s="27">
        <v>500</v>
      </c>
      <c r="Y54" s="109">
        <f t="shared" si="49"/>
        <v>100</v>
      </c>
      <c r="Z54" s="109">
        <f t="shared" si="50"/>
        <v>516.66666666666663</v>
      </c>
      <c r="AA54" s="109">
        <f t="shared" si="51"/>
        <v>100.30303030303031</v>
      </c>
      <c r="AB54" s="109">
        <v>500</v>
      </c>
      <c r="AC54" s="109">
        <f t="shared" si="55"/>
        <v>100</v>
      </c>
      <c r="AD54" s="109">
        <v>500</v>
      </c>
      <c r="AE54" s="109">
        <f t="shared" si="16"/>
        <v>100</v>
      </c>
      <c r="AF54" s="109">
        <v>500</v>
      </c>
      <c r="AG54" s="109">
        <f t="shared" si="17"/>
        <v>100</v>
      </c>
      <c r="AH54" s="109">
        <f t="shared" si="52"/>
        <v>500</v>
      </c>
      <c r="AI54" s="109">
        <f t="shared" si="18"/>
        <v>100</v>
      </c>
      <c r="AJ54" s="110">
        <f t="shared" si="53"/>
        <v>462.5</v>
      </c>
    </row>
    <row r="55" spans="1:36" ht="63.95" customHeight="1" thickBot="1" x14ac:dyDescent="0.7">
      <c r="A55" s="107" t="s">
        <v>28</v>
      </c>
      <c r="B55" s="108" t="s">
        <v>308</v>
      </c>
      <c r="C55" s="109">
        <v>3100</v>
      </c>
      <c r="D55" s="26">
        <v>3200</v>
      </c>
      <c r="E55" s="109">
        <f t="shared" si="54"/>
        <v>103.2258064516129</v>
      </c>
      <c r="F55" s="109">
        <v>3500</v>
      </c>
      <c r="G55" s="109">
        <f t="shared" si="1"/>
        <v>109.375</v>
      </c>
      <c r="H55" s="109">
        <v>3500</v>
      </c>
      <c r="I55" s="109">
        <f t="shared" si="40"/>
        <v>100</v>
      </c>
      <c r="J55" s="109">
        <f t="shared" si="41"/>
        <v>3400</v>
      </c>
      <c r="K55" s="109">
        <f t="shared" si="42"/>
        <v>104.2002688172043</v>
      </c>
      <c r="L55" s="109">
        <v>3500</v>
      </c>
      <c r="M55" s="109">
        <f t="shared" si="43"/>
        <v>100</v>
      </c>
      <c r="N55" s="25">
        <v>3500</v>
      </c>
      <c r="O55" s="109">
        <f t="shared" si="44"/>
        <v>100</v>
      </c>
      <c r="P55" s="109">
        <v>3500</v>
      </c>
      <c r="Q55" s="109">
        <f t="shared" si="45"/>
        <v>100</v>
      </c>
      <c r="R55" s="109">
        <f t="shared" si="46"/>
        <v>3500</v>
      </c>
      <c r="S55" s="109">
        <f t="shared" si="47"/>
        <v>100</v>
      </c>
      <c r="T55" s="27">
        <v>3800</v>
      </c>
      <c r="U55" s="109">
        <f t="shared" si="48"/>
        <v>108.57142857142857</v>
      </c>
      <c r="V55" s="109">
        <v>3800</v>
      </c>
      <c r="W55" s="109">
        <f t="shared" si="36"/>
        <v>100</v>
      </c>
      <c r="X55" s="27">
        <v>3800</v>
      </c>
      <c r="Y55" s="109">
        <f t="shared" si="49"/>
        <v>100</v>
      </c>
      <c r="Z55" s="109">
        <f t="shared" si="50"/>
        <v>3800</v>
      </c>
      <c r="AA55" s="109">
        <f t="shared" si="51"/>
        <v>102.85714285714285</v>
      </c>
      <c r="AB55" s="109">
        <v>3900</v>
      </c>
      <c r="AC55" s="109">
        <f t="shared" si="55"/>
        <v>102.63157894736842</v>
      </c>
      <c r="AD55" s="109">
        <v>4000</v>
      </c>
      <c r="AE55" s="109">
        <f t="shared" si="16"/>
        <v>102.56410256410255</v>
      </c>
      <c r="AF55" s="109">
        <v>4200</v>
      </c>
      <c r="AG55" s="109">
        <f t="shared" si="17"/>
        <v>105</v>
      </c>
      <c r="AH55" s="109">
        <f t="shared" si="52"/>
        <v>4033.3333333333335</v>
      </c>
      <c r="AI55" s="109">
        <f t="shared" si="18"/>
        <v>103.39856050382366</v>
      </c>
      <c r="AJ55" s="110">
        <f>(J55+R55+Z55+AH55)/4</f>
        <v>3683.3333333333335</v>
      </c>
    </row>
    <row r="56" spans="1:36" ht="63.95" customHeight="1" thickBot="1" x14ac:dyDescent="0.7">
      <c r="A56" s="124" t="s">
        <v>13</v>
      </c>
      <c r="B56" s="125"/>
      <c r="C56" s="86">
        <f>SUM(C35:C55)</f>
        <v>38234</v>
      </c>
      <c r="D56" s="86">
        <f>SUM(D35:D55)</f>
        <v>35618</v>
      </c>
      <c r="E56" s="77">
        <f>(D56/C56)*100</f>
        <v>93.157922268138307</v>
      </c>
      <c r="F56" s="86">
        <f>SUM(F35:F55)</f>
        <v>33999</v>
      </c>
      <c r="G56" s="77">
        <f>(F56/D56)*100</f>
        <v>95.454545454545453</v>
      </c>
      <c r="H56" s="86">
        <f>SUM(H35:H55)</f>
        <v>34367</v>
      </c>
      <c r="I56" s="77">
        <f>(H56/F56)*100</f>
        <v>101.08238477602282</v>
      </c>
      <c r="J56" s="77">
        <f>(D56+F56+H56)/3</f>
        <v>34661.333333333336</v>
      </c>
      <c r="K56" s="77">
        <f>(E56+G56+I56)/3</f>
        <v>96.564950832902198</v>
      </c>
      <c r="L56" s="87">
        <f>SUM(L35:L55)</f>
        <v>35700</v>
      </c>
      <c r="M56" s="77">
        <f>(L56/H56)*100</f>
        <v>103.87872086594699</v>
      </c>
      <c r="N56" s="87">
        <f>SUM(N35:N55)</f>
        <v>35674</v>
      </c>
      <c r="O56" s="77">
        <f>(N56/L56)*100</f>
        <v>99.927170868347332</v>
      </c>
      <c r="P56" s="77">
        <f>SUM(P35:P55)</f>
        <v>35147</v>
      </c>
      <c r="Q56" s="77">
        <f>P56/N56*100</f>
        <v>98.522733643549927</v>
      </c>
      <c r="R56" s="77">
        <f>(L56+N56+P56)/3</f>
        <v>35507</v>
      </c>
      <c r="S56" s="77">
        <f>(M56+O56+Q56)/3</f>
        <v>100.77620845928142</v>
      </c>
      <c r="T56" s="88">
        <f>SUM(T35:T55)</f>
        <v>38280</v>
      </c>
      <c r="U56" s="77">
        <f>T56/P56*100</f>
        <v>108.9139898142089</v>
      </c>
      <c r="V56" s="86">
        <f>SUM(V35:V55)</f>
        <v>37483</v>
      </c>
      <c r="W56" s="77">
        <f>V56/T56*100</f>
        <v>97.917972831765937</v>
      </c>
      <c r="X56" s="86">
        <f>SUM(X35:X55)</f>
        <v>39048</v>
      </c>
      <c r="Y56" s="77">
        <f>X56/V56*100</f>
        <v>104.17522610249981</v>
      </c>
      <c r="Z56" s="77">
        <f>(T56+V56+X56)/3</f>
        <v>38270.333333333336</v>
      </c>
      <c r="AA56" s="77">
        <f>(U56+W56+Y56)/3</f>
        <v>103.66906291615821</v>
      </c>
      <c r="AB56" s="86">
        <f>SUM(AB35:AB55)</f>
        <v>43650</v>
      </c>
      <c r="AC56" s="77">
        <f>(AB56/X56)*100</f>
        <v>111.78549477566074</v>
      </c>
      <c r="AD56" s="86">
        <f>SUM(AD35:AD55)</f>
        <v>48400</v>
      </c>
      <c r="AE56" s="77">
        <f>AD56/AB56*100</f>
        <v>110.88201603665522</v>
      </c>
      <c r="AF56" s="86">
        <f>SUM(AF35:AF55)</f>
        <v>46617</v>
      </c>
      <c r="AG56" s="112">
        <f>AF56/AD56*100</f>
        <v>96.316115702479337</v>
      </c>
      <c r="AH56" s="10">
        <f>(AB56+AD56+AF56)/3</f>
        <v>46222.333333333336</v>
      </c>
      <c r="AI56" s="112">
        <f>(AC56+AE56+AG56)/3</f>
        <v>106.32787550493175</v>
      </c>
      <c r="AJ56" s="79">
        <f>(J56+R56+Z56+AH56)/4</f>
        <v>38665.250000000007</v>
      </c>
    </row>
    <row r="57" spans="1:36" ht="46.5" thickTop="1" x14ac:dyDescent="0.65"/>
    <row r="58" spans="1:36" x14ac:dyDescent="0.65">
      <c r="P58" s="14" t="s">
        <v>141</v>
      </c>
    </row>
    <row r="63" spans="1:36" x14ac:dyDescent="0.65">
      <c r="F63" s="19" t="s">
        <v>141</v>
      </c>
    </row>
    <row r="112" ht="18.75" customHeight="1" x14ac:dyDescent="0.65"/>
    <row r="115" ht="54" customHeight="1" x14ac:dyDescent="0.65"/>
    <row r="116" hidden="1" x14ac:dyDescent="0.65"/>
  </sheetData>
  <mergeCells count="7">
    <mergeCell ref="A56:B56"/>
    <mergeCell ref="A1:AJ2"/>
    <mergeCell ref="A22:AJ22"/>
    <mergeCell ref="A34:AJ34"/>
    <mergeCell ref="B3:B4"/>
    <mergeCell ref="A21:B21"/>
    <mergeCell ref="A33:B33"/>
  </mergeCells>
  <pageMargins left="0.11811023622047245" right="0.19685039370078741" top="1.4173228346456694" bottom="7.874015748031496E-2" header="0.35433070866141736" footer="0.31496062992125984"/>
  <pageSetup paperSize="9" scale="35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rightToLeft="1" view="pageBreakPreview" topLeftCell="R47" zoomScale="40" zoomScaleSheetLayoutView="40" workbookViewId="0">
      <selection activeCell="AJ38" sqref="AJ38"/>
    </sheetView>
  </sheetViews>
  <sheetFormatPr defaultRowHeight="45.75" x14ac:dyDescent="0.65"/>
  <cols>
    <col min="1" max="1" width="58.625" style="2" customWidth="1"/>
    <col min="2" max="2" width="32.875" style="2" customWidth="1"/>
    <col min="3" max="3" width="19.75" style="14" customWidth="1"/>
    <col min="4" max="4" width="18.75" style="14" customWidth="1"/>
    <col min="5" max="5" width="20" style="12" customWidth="1"/>
    <col min="6" max="6" width="20" style="14" customWidth="1"/>
    <col min="7" max="7" width="19.75" style="12" customWidth="1"/>
    <col min="8" max="8" width="20" style="14" customWidth="1"/>
    <col min="9" max="9" width="25.375" style="12" customWidth="1"/>
    <col min="10" max="10" width="24.375" style="12" customWidth="1"/>
    <col min="11" max="11" width="21.75" style="12" customWidth="1"/>
    <col min="12" max="12" width="21" style="14" customWidth="1"/>
    <col min="13" max="13" width="20.375" style="12" customWidth="1"/>
    <col min="14" max="14" width="18.75" style="14" customWidth="1"/>
    <col min="15" max="15" width="21" style="14" customWidth="1"/>
    <col min="16" max="16" width="21.25" style="14" customWidth="1"/>
    <col min="17" max="17" width="20.375" style="12" customWidth="1"/>
    <col min="18" max="18" width="20" style="12" customWidth="1"/>
    <col min="19" max="19" width="22.125" style="12" customWidth="1"/>
    <col min="20" max="20" width="21" style="19" customWidth="1"/>
    <col min="21" max="21" width="20.625" style="19" customWidth="1"/>
    <col min="22" max="22" width="19.375" style="19" customWidth="1"/>
    <col min="23" max="23" width="19.75" style="19" customWidth="1"/>
    <col min="24" max="24" width="20" style="19" customWidth="1"/>
    <col min="25" max="25" width="20.375" style="19" customWidth="1"/>
    <col min="26" max="26" width="20.625" style="19" customWidth="1"/>
    <col min="27" max="27" width="24.75" style="19" customWidth="1"/>
    <col min="28" max="28" width="21.25" style="19" customWidth="1"/>
    <col min="29" max="29" width="24.125" style="19" customWidth="1"/>
    <col min="30" max="30" width="21.875" style="19" customWidth="1"/>
    <col min="31" max="31" width="23.125" style="19" customWidth="1"/>
    <col min="32" max="32" width="18.75" style="19" customWidth="1"/>
    <col min="33" max="33" width="23.5" style="19" customWidth="1"/>
    <col min="34" max="35" width="22.875" style="19" customWidth="1"/>
    <col min="36" max="36" width="26.875" style="19" customWidth="1"/>
    <col min="37" max="16384" width="9" style="2"/>
  </cols>
  <sheetData>
    <row r="1" spans="1:39" s="3" customFormat="1" ht="63.75" customHeight="1" thickBot="1" x14ac:dyDescent="0.7">
      <c r="A1" s="126" t="s">
        <v>269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49"/>
      <c r="AL1" s="8"/>
      <c r="AM1" s="8"/>
    </row>
    <row r="2" spans="1:39" s="3" customFormat="1" ht="97.5" customHeight="1" thickTop="1" thickBot="1" x14ac:dyDescent="0.7">
      <c r="A2" s="41" t="s">
        <v>0</v>
      </c>
      <c r="B2" s="144" t="s">
        <v>282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3</v>
      </c>
      <c r="H2" s="28" t="s">
        <v>5</v>
      </c>
      <c r="I2" s="28" t="s">
        <v>3</v>
      </c>
      <c r="J2" s="59" t="s">
        <v>270</v>
      </c>
      <c r="K2" s="28" t="s">
        <v>88</v>
      </c>
      <c r="L2" s="28" t="s">
        <v>6</v>
      </c>
      <c r="M2" s="28" t="s">
        <v>3</v>
      </c>
      <c r="N2" s="28" t="s">
        <v>153</v>
      </c>
      <c r="O2" s="28" t="s">
        <v>3</v>
      </c>
      <c r="P2" s="28" t="s">
        <v>154</v>
      </c>
      <c r="Q2" s="28" t="s">
        <v>3</v>
      </c>
      <c r="R2" s="59" t="s">
        <v>267</v>
      </c>
      <c r="S2" s="31" t="s">
        <v>255</v>
      </c>
      <c r="T2" s="28" t="s">
        <v>184</v>
      </c>
      <c r="U2" s="28" t="s">
        <v>3</v>
      </c>
      <c r="V2" s="28" t="s">
        <v>185</v>
      </c>
      <c r="W2" s="28" t="s">
        <v>3</v>
      </c>
      <c r="X2" s="28" t="s">
        <v>186</v>
      </c>
      <c r="Y2" s="28" t="s">
        <v>3</v>
      </c>
      <c r="Z2" s="59" t="s">
        <v>268</v>
      </c>
      <c r="AA2" s="28" t="s">
        <v>255</v>
      </c>
      <c r="AB2" s="28" t="s">
        <v>190</v>
      </c>
      <c r="AC2" s="28" t="s">
        <v>3</v>
      </c>
      <c r="AD2" s="28" t="s">
        <v>191</v>
      </c>
      <c r="AE2" s="28" t="s">
        <v>3</v>
      </c>
      <c r="AF2" s="28" t="s">
        <v>192</v>
      </c>
      <c r="AG2" s="28" t="s">
        <v>3</v>
      </c>
      <c r="AH2" s="59" t="s">
        <v>272</v>
      </c>
      <c r="AI2" s="28" t="s">
        <v>255</v>
      </c>
      <c r="AJ2" s="29" t="s">
        <v>193</v>
      </c>
      <c r="AK2" s="49"/>
      <c r="AL2" s="8"/>
      <c r="AM2" s="8"/>
    </row>
    <row r="3" spans="1:39" ht="63.95" customHeight="1" x14ac:dyDescent="0.65">
      <c r="A3" s="100" t="s">
        <v>29</v>
      </c>
      <c r="B3" s="145"/>
      <c r="C3" s="101" t="s">
        <v>47</v>
      </c>
      <c r="D3" s="101" t="s">
        <v>47</v>
      </c>
      <c r="E3" s="101" t="s">
        <v>47</v>
      </c>
      <c r="F3" s="101" t="s">
        <v>47</v>
      </c>
      <c r="G3" s="101" t="s">
        <v>47</v>
      </c>
      <c r="H3" s="101" t="s">
        <v>47</v>
      </c>
      <c r="I3" s="101" t="s">
        <v>47</v>
      </c>
      <c r="J3" s="101" t="s">
        <v>47</v>
      </c>
      <c r="K3" s="101" t="s">
        <v>47</v>
      </c>
      <c r="L3" s="101" t="s">
        <v>47</v>
      </c>
      <c r="M3" s="101" t="s">
        <v>47</v>
      </c>
      <c r="N3" s="101" t="s">
        <v>47</v>
      </c>
      <c r="O3" s="101" t="s">
        <v>47</v>
      </c>
      <c r="P3" s="101" t="s">
        <v>47</v>
      </c>
      <c r="Q3" s="101" t="s">
        <v>47</v>
      </c>
      <c r="R3" s="101" t="s">
        <v>47</v>
      </c>
      <c r="S3" s="101" t="s">
        <v>47</v>
      </c>
      <c r="T3" s="101" t="s">
        <v>47</v>
      </c>
      <c r="U3" s="101" t="s">
        <v>47</v>
      </c>
      <c r="V3" s="101" t="s">
        <v>47</v>
      </c>
      <c r="W3" s="101" t="s">
        <v>47</v>
      </c>
      <c r="X3" s="101" t="s">
        <v>47</v>
      </c>
      <c r="Y3" s="101" t="s">
        <v>47</v>
      </c>
      <c r="Z3" s="101" t="s">
        <v>47</v>
      </c>
      <c r="AA3" s="101" t="s">
        <v>47</v>
      </c>
      <c r="AB3" s="101" t="s">
        <v>47</v>
      </c>
      <c r="AC3" s="101" t="s">
        <v>47</v>
      </c>
      <c r="AD3" s="101" t="s">
        <v>47</v>
      </c>
      <c r="AE3" s="101" t="s">
        <v>47</v>
      </c>
      <c r="AF3" s="101" t="s">
        <v>47</v>
      </c>
      <c r="AG3" s="101" t="s">
        <v>47</v>
      </c>
      <c r="AH3" s="101" t="s">
        <v>47</v>
      </c>
      <c r="AI3" s="101" t="s">
        <v>47</v>
      </c>
      <c r="AJ3" s="102" t="s">
        <v>47</v>
      </c>
      <c r="AK3" s="18"/>
      <c r="AL3" s="9"/>
      <c r="AM3" s="9"/>
    </row>
    <row r="4" spans="1:39" ht="63.95" customHeight="1" x14ac:dyDescent="0.65">
      <c r="A4" s="35" t="s">
        <v>30</v>
      </c>
      <c r="B4" s="35" t="s">
        <v>281</v>
      </c>
      <c r="C4" s="35">
        <v>900</v>
      </c>
      <c r="D4" s="35">
        <v>1000</v>
      </c>
      <c r="E4" s="35">
        <f t="shared" ref="E4:E14" si="0">(D4/C4)*100</f>
        <v>111.11111111111111</v>
      </c>
      <c r="F4" s="35">
        <v>1000</v>
      </c>
      <c r="G4" s="35">
        <f>(F4/D4)*100</f>
        <v>100</v>
      </c>
      <c r="H4" s="35">
        <v>1000</v>
      </c>
      <c r="I4" s="35">
        <f t="shared" ref="I4" si="1">(H4/F4)*100</f>
        <v>100</v>
      </c>
      <c r="J4" s="35">
        <f>(D4+F4+H4)/3</f>
        <v>1000</v>
      </c>
      <c r="K4" s="35">
        <f>(E4+G4+I4)/3</f>
        <v>103.7037037037037</v>
      </c>
      <c r="L4" s="35">
        <v>833</v>
      </c>
      <c r="M4" s="35">
        <f>(L4/H4)*100</f>
        <v>83.3</v>
      </c>
      <c r="N4" s="35">
        <v>1000</v>
      </c>
      <c r="O4" s="35">
        <f>(N4/L4)*100</f>
        <v>120.04801920768307</v>
      </c>
      <c r="P4" s="35">
        <v>1000</v>
      </c>
      <c r="Q4" s="35">
        <f>P4/N4*100</f>
        <v>100</v>
      </c>
      <c r="R4" s="35">
        <f>(L4+N4+P4)/3</f>
        <v>944.33333333333337</v>
      </c>
      <c r="S4" s="35">
        <f>(M4+O4+Q4)/3</f>
        <v>101.11600640256103</v>
      </c>
      <c r="T4" s="35">
        <v>1000</v>
      </c>
      <c r="U4" s="35">
        <f>T4/P4*100</f>
        <v>100</v>
      </c>
      <c r="V4" s="35">
        <v>1000</v>
      </c>
      <c r="W4" s="35">
        <f t="shared" ref="W4:W19" si="2">V4/T4*100</f>
        <v>100</v>
      </c>
      <c r="X4" s="35">
        <v>1016</v>
      </c>
      <c r="Y4" s="35">
        <f t="shared" ref="Y4:Y10" si="3">X4/V4*100</f>
        <v>101.6</v>
      </c>
      <c r="Z4" s="35">
        <f t="shared" ref="Z4:Z12" si="4">(T4+V4+X4)/3</f>
        <v>1005.3333333333334</v>
      </c>
      <c r="AA4" s="35">
        <f t="shared" ref="AA4:AA12" si="5">(U4+W4+Y4)/3</f>
        <v>100.53333333333335</v>
      </c>
      <c r="AB4" s="35">
        <v>950</v>
      </c>
      <c r="AC4" s="35">
        <f>(AB4/X4)*100</f>
        <v>93.503937007874015</v>
      </c>
      <c r="AD4" s="35">
        <v>1150</v>
      </c>
      <c r="AE4" s="35">
        <f>AD4/AB4*100</f>
        <v>121.05263157894737</v>
      </c>
      <c r="AF4" s="35">
        <v>900</v>
      </c>
      <c r="AG4" s="35">
        <f t="shared" ref="AG4:AG18" si="6">AF4/AD4*100</f>
        <v>78.260869565217391</v>
      </c>
      <c r="AH4" s="35">
        <f t="shared" ref="AH4:AH21" si="7">(AB4+AD4+AF4)/3</f>
        <v>1000</v>
      </c>
      <c r="AI4" s="35">
        <f>(AC4+AE4+AG4)/3</f>
        <v>97.605812717346268</v>
      </c>
      <c r="AJ4" s="35">
        <f>(J4+R4+Z4+AH4)/4</f>
        <v>987.41666666666674</v>
      </c>
      <c r="AK4" s="18"/>
      <c r="AL4" s="9"/>
      <c r="AM4" s="9"/>
    </row>
    <row r="5" spans="1:39" ht="63.95" customHeight="1" x14ac:dyDescent="0.65">
      <c r="A5" s="35" t="s">
        <v>31</v>
      </c>
      <c r="B5" s="35" t="s">
        <v>281</v>
      </c>
      <c r="C5" s="35">
        <v>5000</v>
      </c>
      <c r="D5" s="35" t="s">
        <v>47</v>
      </c>
      <c r="E5" s="35" t="s">
        <v>47</v>
      </c>
      <c r="F5" s="35" t="s">
        <v>47</v>
      </c>
      <c r="G5" s="35" t="s">
        <v>47</v>
      </c>
      <c r="H5" s="35" t="s">
        <v>47</v>
      </c>
      <c r="I5" s="35" t="s">
        <v>47</v>
      </c>
      <c r="J5" s="35" t="s">
        <v>47</v>
      </c>
      <c r="K5" s="35" t="s">
        <v>47</v>
      </c>
      <c r="L5" s="35" t="s">
        <v>47</v>
      </c>
      <c r="M5" s="35" t="s">
        <v>47</v>
      </c>
      <c r="N5" s="35" t="s">
        <v>47</v>
      </c>
      <c r="O5" s="35" t="s">
        <v>47</v>
      </c>
      <c r="P5" s="35" t="s">
        <v>47</v>
      </c>
      <c r="Q5" s="35" t="s">
        <v>47</v>
      </c>
      <c r="R5" s="35" t="s">
        <v>47</v>
      </c>
      <c r="S5" s="35" t="s">
        <v>47</v>
      </c>
      <c r="T5" s="35">
        <v>10000</v>
      </c>
      <c r="U5" s="35" t="s">
        <v>47</v>
      </c>
      <c r="V5" s="35">
        <v>8800</v>
      </c>
      <c r="W5" s="35">
        <f t="shared" si="2"/>
        <v>88</v>
      </c>
      <c r="X5" s="35">
        <v>9250</v>
      </c>
      <c r="Y5" s="35">
        <f t="shared" si="3"/>
        <v>105.11363636363636</v>
      </c>
      <c r="Z5" s="35">
        <f t="shared" si="4"/>
        <v>9350</v>
      </c>
      <c r="AA5" s="35" t="e">
        <f t="shared" si="5"/>
        <v>#VALUE!</v>
      </c>
      <c r="AB5" s="35">
        <v>5800</v>
      </c>
      <c r="AC5" s="35">
        <f>(AB5/X5)*100</f>
        <v>62.702702702702709</v>
      </c>
      <c r="AD5" s="35">
        <v>6900</v>
      </c>
      <c r="AE5" s="35">
        <f>AD5/AB5*100</f>
        <v>118.96551724137932</v>
      </c>
      <c r="AF5" s="35" t="s">
        <v>47</v>
      </c>
      <c r="AG5" s="35" t="e">
        <f t="shared" si="6"/>
        <v>#VALUE!</v>
      </c>
      <c r="AH5" s="35" t="e">
        <f>(AB5+AD5+AF5)/2</f>
        <v>#VALUE!</v>
      </c>
      <c r="AI5" s="35" t="e">
        <f t="shared" ref="AI5:AI58" si="8">(AC5+AE5+AG5)/3</f>
        <v>#VALUE!</v>
      </c>
      <c r="AJ5" s="35" t="e">
        <f>(Z5+AH5)/2</f>
        <v>#VALUE!</v>
      </c>
      <c r="AK5" s="18"/>
      <c r="AL5" s="9"/>
      <c r="AM5" s="9"/>
    </row>
    <row r="6" spans="1:39" ht="63.95" customHeight="1" x14ac:dyDescent="0.65">
      <c r="A6" s="35" t="s">
        <v>32</v>
      </c>
      <c r="B6" s="35" t="s">
        <v>281</v>
      </c>
      <c r="C6" s="35">
        <v>4500</v>
      </c>
      <c r="D6" s="35">
        <v>4000</v>
      </c>
      <c r="E6" s="35">
        <f t="shared" si="0"/>
        <v>88.888888888888886</v>
      </c>
      <c r="F6" s="35">
        <v>4067</v>
      </c>
      <c r="G6" s="35">
        <f t="shared" ref="G6:G58" si="9">(F6/D6)*100</f>
        <v>101.67500000000001</v>
      </c>
      <c r="H6" s="35">
        <v>3000</v>
      </c>
      <c r="I6" s="35">
        <f t="shared" ref="I6:I18" si="10">(H6/F6)*100</f>
        <v>73.764445537251049</v>
      </c>
      <c r="J6" s="35">
        <f t="shared" ref="J6:J18" si="11">(D6+F6+H6)/3</f>
        <v>3689</v>
      </c>
      <c r="K6" s="35">
        <f t="shared" ref="K6:K18" si="12">(E6+G6+I6)/3</f>
        <v>88.109444808713306</v>
      </c>
      <c r="L6" s="35">
        <v>2500</v>
      </c>
      <c r="M6" s="35">
        <f t="shared" ref="M6:M18" si="13">(L6/H6)*100</f>
        <v>83.333333333333343</v>
      </c>
      <c r="N6" s="35">
        <v>3500</v>
      </c>
      <c r="O6" s="35">
        <f t="shared" ref="O6:O18" si="14">(N6/L6)*100</f>
        <v>140</v>
      </c>
      <c r="P6" s="35">
        <v>3000</v>
      </c>
      <c r="Q6" s="35">
        <f t="shared" ref="Q6:Q18" si="15">P6/N6*100</f>
        <v>85.714285714285708</v>
      </c>
      <c r="R6" s="35">
        <f t="shared" ref="R6:S10" si="16">(L6+N6+P6)/3</f>
        <v>3000</v>
      </c>
      <c r="S6" s="35">
        <f t="shared" si="16"/>
        <v>103.01587301587301</v>
      </c>
      <c r="T6" s="35">
        <v>3500</v>
      </c>
      <c r="U6" s="35">
        <f>T6/P6*100</f>
        <v>116.66666666666667</v>
      </c>
      <c r="V6" s="35">
        <v>3800</v>
      </c>
      <c r="W6" s="35">
        <f t="shared" si="2"/>
        <v>108.57142857142857</v>
      </c>
      <c r="X6" s="35">
        <v>3633</v>
      </c>
      <c r="Y6" s="35">
        <f t="shared" si="3"/>
        <v>95.60526315789474</v>
      </c>
      <c r="Z6" s="35">
        <f t="shared" si="4"/>
        <v>3644.3333333333335</v>
      </c>
      <c r="AA6" s="35">
        <f t="shared" si="5"/>
        <v>106.94778613199666</v>
      </c>
      <c r="AB6" s="35">
        <v>5250</v>
      </c>
      <c r="AC6" s="35">
        <f>(AB6/X6)*100</f>
        <v>144.50867052023122</v>
      </c>
      <c r="AD6" s="35">
        <v>5550</v>
      </c>
      <c r="AE6" s="35">
        <f t="shared" ref="AE6:AE18" si="17">AD6/AB6*100</f>
        <v>105.71428571428572</v>
      </c>
      <c r="AF6" s="35">
        <v>5450</v>
      </c>
      <c r="AG6" s="35">
        <f t="shared" si="6"/>
        <v>98.198198198198199</v>
      </c>
      <c r="AH6" s="35">
        <f t="shared" si="7"/>
        <v>5416.666666666667</v>
      </c>
      <c r="AI6" s="35">
        <f t="shared" si="8"/>
        <v>116.14038481090505</v>
      </c>
      <c r="AJ6" s="35">
        <f t="shared" ref="AJ6:AJ58" si="18">(J6+R6+Z6+AH6)/4</f>
        <v>3937.5</v>
      </c>
      <c r="AK6" s="18"/>
      <c r="AL6" s="9"/>
      <c r="AM6" s="9"/>
    </row>
    <row r="7" spans="1:39" ht="63.95" customHeight="1" x14ac:dyDescent="0.65">
      <c r="A7" s="35" t="s">
        <v>33</v>
      </c>
      <c r="B7" s="35" t="s">
        <v>281</v>
      </c>
      <c r="C7" s="35">
        <v>3000</v>
      </c>
      <c r="D7" s="35">
        <v>3000</v>
      </c>
      <c r="E7" s="35">
        <f t="shared" si="0"/>
        <v>100</v>
      </c>
      <c r="F7" s="35">
        <v>3000</v>
      </c>
      <c r="G7" s="35">
        <f t="shared" si="9"/>
        <v>100</v>
      </c>
      <c r="H7" s="35">
        <v>3000</v>
      </c>
      <c r="I7" s="35">
        <f t="shared" si="10"/>
        <v>100</v>
      </c>
      <c r="J7" s="35">
        <f t="shared" si="11"/>
        <v>3000</v>
      </c>
      <c r="K7" s="35">
        <f t="shared" si="12"/>
        <v>100</v>
      </c>
      <c r="L7" s="35">
        <v>2500</v>
      </c>
      <c r="M7" s="35">
        <f t="shared" si="13"/>
        <v>83.333333333333343</v>
      </c>
      <c r="N7" s="35">
        <v>3000</v>
      </c>
      <c r="O7" s="35">
        <f t="shared" si="14"/>
        <v>120</v>
      </c>
      <c r="P7" s="35">
        <v>2000</v>
      </c>
      <c r="Q7" s="35">
        <f t="shared" si="15"/>
        <v>66.666666666666657</v>
      </c>
      <c r="R7" s="35">
        <f t="shared" si="16"/>
        <v>2500</v>
      </c>
      <c r="S7" s="35">
        <f t="shared" si="16"/>
        <v>90</v>
      </c>
      <c r="T7" s="35">
        <v>2000</v>
      </c>
      <c r="U7" s="35">
        <f>T7/P7*100</f>
        <v>100</v>
      </c>
      <c r="V7" s="35">
        <v>2583</v>
      </c>
      <c r="W7" s="35">
        <f t="shared" si="2"/>
        <v>129.15</v>
      </c>
      <c r="X7" s="35">
        <v>2850</v>
      </c>
      <c r="Y7" s="35">
        <f t="shared" si="3"/>
        <v>110.33681765389083</v>
      </c>
      <c r="Z7" s="35">
        <f t="shared" si="4"/>
        <v>2477.6666666666665</v>
      </c>
      <c r="AA7" s="35">
        <f t="shared" si="5"/>
        <v>113.16227255129695</v>
      </c>
      <c r="AB7" s="35">
        <v>2900</v>
      </c>
      <c r="AC7" s="35">
        <f>(AB7/X7)*100</f>
        <v>101.75438596491229</v>
      </c>
      <c r="AD7" s="35">
        <v>3000</v>
      </c>
      <c r="AE7" s="35">
        <f t="shared" si="17"/>
        <v>103.44827586206897</v>
      </c>
      <c r="AF7" s="35">
        <v>3000</v>
      </c>
      <c r="AG7" s="35">
        <f t="shared" si="6"/>
        <v>100</v>
      </c>
      <c r="AH7" s="35">
        <f t="shared" si="7"/>
        <v>2966.6666666666665</v>
      </c>
      <c r="AI7" s="35">
        <f t="shared" si="8"/>
        <v>101.73422060899377</v>
      </c>
      <c r="AJ7" s="35">
        <f t="shared" si="18"/>
        <v>2736.083333333333</v>
      </c>
      <c r="AK7" s="18"/>
      <c r="AL7" s="9"/>
      <c r="AM7" s="9"/>
    </row>
    <row r="8" spans="1:39" ht="63.95" customHeight="1" x14ac:dyDescent="0.65">
      <c r="A8" s="35" t="s">
        <v>34</v>
      </c>
      <c r="B8" s="35" t="s">
        <v>281</v>
      </c>
      <c r="C8" s="35">
        <v>9500</v>
      </c>
      <c r="D8" s="35">
        <v>9000</v>
      </c>
      <c r="E8" s="35">
        <f t="shared" si="0"/>
        <v>94.73684210526315</v>
      </c>
      <c r="F8" s="35">
        <v>7000</v>
      </c>
      <c r="G8" s="35">
        <f t="shared" si="9"/>
        <v>77.777777777777786</v>
      </c>
      <c r="H8" s="35">
        <v>6500</v>
      </c>
      <c r="I8" s="35">
        <f t="shared" si="10"/>
        <v>92.857142857142861</v>
      </c>
      <c r="J8" s="35">
        <f t="shared" si="11"/>
        <v>7500</v>
      </c>
      <c r="K8" s="35">
        <f t="shared" si="12"/>
        <v>88.457254246727942</v>
      </c>
      <c r="L8" s="35">
        <v>6500</v>
      </c>
      <c r="M8" s="35">
        <f t="shared" si="13"/>
        <v>100</v>
      </c>
      <c r="N8" s="35">
        <v>5500</v>
      </c>
      <c r="O8" s="35">
        <f t="shared" si="14"/>
        <v>84.615384615384613</v>
      </c>
      <c r="P8" s="35">
        <v>6833</v>
      </c>
      <c r="Q8" s="35">
        <f t="shared" si="15"/>
        <v>124.23636363636363</v>
      </c>
      <c r="R8" s="35">
        <f t="shared" si="16"/>
        <v>6277.666666666667</v>
      </c>
      <c r="S8" s="35">
        <f t="shared" si="16"/>
        <v>102.95058275058274</v>
      </c>
      <c r="T8" s="35">
        <v>6249</v>
      </c>
      <c r="U8" s="35">
        <f>T8/P8*100</f>
        <v>91.453241621542517</v>
      </c>
      <c r="V8" s="35">
        <v>7500</v>
      </c>
      <c r="W8" s="35">
        <f t="shared" si="2"/>
        <v>120.01920307249161</v>
      </c>
      <c r="X8" s="35">
        <v>14850</v>
      </c>
      <c r="Y8" s="35">
        <f>X8/V8*100</f>
        <v>198</v>
      </c>
      <c r="Z8" s="35">
        <f>(T8+V8+X8)/3</f>
        <v>9533</v>
      </c>
      <c r="AA8" s="35">
        <f>(U8+W8+Y8)/3</f>
        <v>136.49081489801139</v>
      </c>
      <c r="AB8" s="35">
        <v>7985</v>
      </c>
      <c r="AC8" s="35">
        <f>(AB8/X8)*100</f>
        <v>53.771043771043772</v>
      </c>
      <c r="AD8" s="35">
        <v>8100</v>
      </c>
      <c r="AE8" s="35">
        <f t="shared" si="17"/>
        <v>101.44020037570445</v>
      </c>
      <c r="AF8" s="35">
        <v>8100</v>
      </c>
      <c r="AG8" s="35">
        <f t="shared" si="6"/>
        <v>100</v>
      </c>
      <c r="AH8" s="35">
        <f t="shared" si="7"/>
        <v>8061.666666666667</v>
      </c>
      <c r="AI8" s="35">
        <f t="shared" si="8"/>
        <v>85.070414715582743</v>
      </c>
      <c r="AJ8" s="35">
        <f t="shared" si="18"/>
        <v>7843.0833333333339</v>
      </c>
      <c r="AK8" s="18"/>
      <c r="AL8" s="9"/>
      <c r="AM8" s="9"/>
    </row>
    <row r="9" spans="1:39" ht="63.95" customHeight="1" x14ac:dyDescent="0.65">
      <c r="A9" s="35" t="s">
        <v>35</v>
      </c>
      <c r="B9" s="35" t="s">
        <v>281</v>
      </c>
      <c r="C9" s="35">
        <v>1200</v>
      </c>
      <c r="D9" s="35">
        <v>800</v>
      </c>
      <c r="E9" s="35">
        <f t="shared" si="0"/>
        <v>66.666666666666657</v>
      </c>
      <c r="F9" s="35">
        <v>800</v>
      </c>
      <c r="G9" s="35">
        <f t="shared" si="9"/>
        <v>100</v>
      </c>
      <c r="H9" s="35">
        <v>800</v>
      </c>
      <c r="I9" s="35">
        <f t="shared" si="10"/>
        <v>100</v>
      </c>
      <c r="J9" s="35">
        <f t="shared" si="11"/>
        <v>800</v>
      </c>
      <c r="K9" s="35">
        <f t="shared" si="12"/>
        <v>88.888888888888872</v>
      </c>
      <c r="L9" s="35">
        <v>1000</v>
      </c>
      <c r="M9" s="35">
        <f t="shared" si="13"/>
        <v>125</v>
      </c>
      <c r="N9" s="35">
        <v>1000</v>
      </c>
      <c r="O9" s="35">
        <f t="shared" si="14"/>
        <v>100</v>
      </c>
      <c r="P9" s="35">
        <v>1500</v>
      </c>
      <c r="Q9" s="35">
        <f t="shared" si="15"/>
        <v>150</v>
      </c>
      <c r="R9" s="35">
        <f t="shared" si="16"/>
        <v>1166.6666666666667</v>
      </c>
      <c r="S9" s="35">
        <f t="shared" si="16"/>
        <v>125</v>
      </c>
      <c r="T9" s="35">
        <v>1500</v>
      </c>
      <c r="U9" s="35">
        <f>T9/P9*100</f>
        <v>100</v>
      </c>
      <c r="V9" s="35">
        <v>1500</v>
      </c>
      <c r="W9" s="35">
        <f t="shared" si="2"/>
        <v>100</v>
      </c>
      <c r="X9" s="96">
        <v>1500</v>
      </c>
      <c r="Y9" s="35">
        <f t="shared" si="3"/>
        <v>100</v>
      </c>
      <c r="Z9" s="35">
        <f t="shared" si="4"/>
        <v>1500</v>
      </c>
      <c r="AA9" s="35">
        <f t="shared" si="5"/>
        <v>100</v>
      </c>
      <c r="AB9" s="96">
        <v>1450</v>
      </c>
      <c r="AC9" s="35">
        <f t="shared" ref="AC9:AC19" si="19">(AB9/X9)*100</f>
        <v>96.666666666666671</v>
      </c>
      <c r="AD9" s="35">
        <v>800</v>
      </c>
      <c r="AE9" s="35">
        <f t="shared" si="17"/>
        <v>55.172413793103445</v>
      </c>
      <c r="AF9" s="35" t="s">
        <v>47</v>
      </c>
      <c r="AG9" s="35" t="s">
        <v>47</v>
      </c>
      <c r="AH9" s="35">
        <f>(AB9+AD9)/2</f>
        <v>1125</v>
      </c>
      <c r="AI9" s="35">
        <f>(AC9+AE9)/2</f>
        <v>75.919540229885058</v>
      </c>
      <c r="AJ9" s="35">
        <f>(J9+R9+Z9+AH9)/4</f>
        <v>1147.9166666666667</v>
      </c>
      <c r="AK9" s="18"/>
      <c r="AL9" s="9"/>
      <c r="AM9" s="9"/>
    </row>
    <row r="10" spans="1:39" ht="63.95" customHeight="1" x14ac:dyDescent="0.65">
      <c r="A10" s="35" t="s">
        <v>36</v>
      </c>
      <c r="B10" s="35" t="s">
        <v>281</v>
      </c>
      <c r="C10" s="35">
        <v>1000</v>
      </c>
      <c r="D10" s="35">
        <v>800</v>
      </c>
      <c r="E10" s="35">
        <f t="shared" si="0"/>
        <v>80</v>
      </c>
      <c r="F10" s="35">
        <v>700</v>
      </c>
      <c r="G10" s="35">
        <f t="shared" si="9"/>
        <v>87.5</v>
      </c>
      <c r="H10" s="35">
        <v>700</v>
      </c>
      <c r="I10" s="35">
        <f t="shared" si="10"/>
        <v>100</v>
      </c>
      <c r="J10" s="35">
        <f t="shared" si="11"/>
        <v>733.33333333333337</v>
      </c>
      <c r="K10" s="35">
        <f t="shared" si="12"/>
        <v>89.166666666666671</v>
      </c>
      <c r="L10" s="35">
        <v>800</v>
      </c>
      <c r="M10" s="35">
        <f t="shared" si="13"/>
        <v>114.28571428571428</v>
      </c>
      <c r="N10" s="35">
        <v>800</v>
      </c>
      <c r="O10" s="35">
        <f t="shared" si="14"/>
        <v>100</v>
      </c>
      <c r="P10" s="35">
        <v>1000</v>
      </c>
      <c r="Q10" s="35">
        <f t="shared" si="15"/>
        <v>125</v>
      </c>
      <c r="R10" s="35">
        <f t="shared" si="16"/>
        <v>866.66666666666663</v>
      </c>
      <c r="S10" s="35">
        <f t="shared" si="16"/>
        <v>113.09523809523809</v>
      </c>
      <c r="T10" s="35">
        <v>1500</v>
      </c>
      <c r="U10" s="35">
        <f>T10/P10*100</f>
        <v>150</v>
      </c>
      <c r="V10" s="35">
        <v>1500</v>
      </c>
      <c r="W10" s="35">
        <f t="shared" si="2"/>
        <v>100</v>
      </c>
      <c r="X10" s="96">
        <v>967</v>
      </c>
      <c r="Y10" s="35">
        <f t="shared" si="3"/>
        <v>64.466666666666669</v>
      </c>
      <c r="Z10" s="35">
        <f t="shared" si="4"/>
        <v>1322.3333333333333</v>
      </c>
      <c r="AA10" s="35">
        <f t="shared" si="5"/>
        <v>104.82222222222224</v>
      </c>
      <c r="AB10" s="96">
        <v>950</v>
      </c>
      <c r="AC10" s="35">
        <f t="shared" si="19"/>
        <v>98.241985522233705</v>
      </c>
      <c r="AD10" s="35">
        <v>800</v>
      </c>
      <c r="AE10" s="35">
        <f t="shared" si="17"/>
        <v>84.210526315789465</v>
      </c>
      <c r="AF10" s="35">
        <v>800</v>
      </c>
      <c r="AG10" s="35">
        <f t="shared" si="6"/>
        <v>100</v>
      </c>
      <c r="AH10" s="35">
        <f t="shared" si="7"/>
        <v>850</v>
      </c>
      <c r="AI10" s="35">
        <f t="shared" si="8"/>
        <v>94.150837279341047</v>
      </c>
      <c r="AJ10" s="35">
        <f t="shared" si="18"/>
        <v>943.08333333333326</v>
      </c>
      <c r="AK10" s="18"/>
      <c r="AL10" s="9"/>
      <c r="AM10" s="9"/>
    </row>
    <row r="11" spans="1:39" ht="63.95" customHeight="1" x14ac:dyDescent="0.65">
      <c r="A11" s="35" t="s">
        <v>250</v>
      </c>
      <c r="B11" s="35" t="s">
        <v>281</v>
      </c>
      <c r="C11" s="35" t="s">
        <v>47</v>
      </c>
      <c r="D11" s="35" t="s">
        <v>47</v>
      </c>
      <c r="E11" s="35" t="s">
        <v>47</v>
      </c>
      <c r="F11" s="35" t="s">
        <v>47</v>
      </c>
      <c r="G11" s="35" t="s">
        <v>47</v>
      </c>
      <c r="H11" s="35" t="s">
        <v>47</v>
      </c>
      <c r="I11" s="35" t="s">
        <v>47</v>
      </c>
      <c r="J11" s="35" t="s">
        <v>47</v>
      </c>
      <c r="K11" s="35" t="s">
        <v>47</v>
      </c>
      <c r="L11" s="35" t="s">
        <v>47</v>
      </c>
      <c r="M11" s="35" t="s">
        <v>47</v>
      </c>
      <c r="N11" s="35" t="s">
        <v>47</v>
      </c>
      <c r="O11" s="35" t="s">
        <v>47</v>
      </c>
      <c r="P11" s="35" t="s">
        <v>47</v>
      </c>
      <c r="Q11" s="35" t="s">
        <v>47</v>
      </c>
      <c r="R11" s="35" t="s">
        <v>47</v>
      </c>
      <c r="S11" s="35" t="s">
        <v>47</v>
      </c>
      <c r="T11" s="35" t="s">
        <v>47</v>
      </c>
      <c r="U11" s="35" t="s">
        <v>47</v>
      </c>
      <c r="V11" s="35" t="s">
        <v>47</v>
      </c>
      <c r="W11" s="35" t="s">
        <v>47</v>
      </c>
      <c r="X11" s="35" t="s">
        <v>47</v>
      </c>
      <c r="Y11" s="35" t="s">
        <v>47</v>
      </c>
      <c r="Z11" s="35" t="s">
        <v>47</v>
      </c>
      <c r="AA11" s="35" t="s">
        <v>47</v>
      </c>
      <c r="AB11" s="35" t="s">
        <v>47</v>
      </c>
      <c r="AC11" s="35" t="s">
        <v>47</v>
      </c>
      <c r="AD11" s="35" t="s">
        <v>47</v>
      </c>
      <c r="AE11" s="35" t="s">
        <v>47</v>
      </c>
      <c r="AF11" s="35" t="s">
        <v>47</v>
      </c>
      <c r="AG11" s="35" t="s">
        <v>47</v>
      </c>
      <c r="AH11" s="35" t="s">
        <v>47</v>
      </c>
      <c r="AI11" s="35" t="s">
        <v>47</v>
      </c>
      <c r="AJ11" s="35" t="s">
        <v>47</v>
      </c>
      <c r="AK11" s="18"/>
      <c r="AL11" s="9"/>
      <c r="AM11" s="9"/>
    </row>
    <row r="12" spans="1:39" ht="63.95" customHeight="1" x14ac:dyDescent="0.65">
      <c r="A12" s="35" t="s">
        <v>251</v>
      </c>
      <c r="B12" s="35" t="s">
        <v>281</v>
      </c>
      <c r="C12" s="35">
        <v>4000</v>
      </c>
      <c r="D12" s="35">
        <v>4000</v>
      </c>
      <c r="E12" s="35">
        <f t="shared" si="0"/>
        <v>100</v>
      </c>
      <c r="F12" s="35">
        <v>4000</v>
      </c>
      <c r="G12" s="35">
        <f t="shared" si="9"/>
        <v>100</v>
      </c>
      <c r="H12" s="35">
        <v>4000</v>
      </c>
      <c r="I12" s="35">
        <f t="shared" si="10"/>
        <v>100</v>
      </c>
      <c r="J12" s="35">
        <f t="shared" si="11"/>
        <v>4000</v>
      </c>
      <c r="K12" s="35">
        <f t="shared" si="12"/>
        <v>100</v>
      </c>
      <c r="L12" s="35">
        <v>4000</v>
      </c>
      <c r="M12" s="35">
        <f t="shared" si="13"/>
        <v>100</v>
      </c>
      <c r="N12" s="35">
        <v>4000</v>
      </c>
      <c r="O12" s="35">
        <f t="shared" si="14"/>
        <v>100</v>
      </c>
      <c r="P12" s="35">
        <v>4000</v>
      </c>
      <c r="Q12" s="35">
        <f t="shared" si="15"/>
        <v>100</v>
      </c>
      <c r="R12" s="35">
        <f>(L12+N12+P12)/3</f>
        <v>4000</v>
      </c>
      <c r="S12" s="35">
        <f>(M12+O12+Q12)/3</f>
        <v>100</v>
      </c>
      <c r="T12" s="35">
        <v>4000</v>
      </c>
      <c r="U12" s="35">
        <f>T12/P12*100</f>
        <v>100</v>
      </c>
      <c r="V12" s="35">
        <v>4000</v>
      </c>
      <c r="W12" s="35">
        <f t="shared" si="2"/>
        <v>100</v>
      </c>
      <c r="X12" s="35">
        <v>4000</v>
      </c>
      <c r="Y12" s="35">
        <f>X12/V12*100</f>
        <v>100</v>
      </c>
      <c r="Z12" s="35">
        <f t="shared" si="4"/>
        <v>4000</v>
      </c>
      <c r="AA12" s="35">
        <f t="shared" si="5"/>
        <v>100</v>
      </c>
      <c r="AB12" s="35">
        <v>4000</v>
      </c>
      <c r="AC12" s="35">
        <f t="shared" si="19"/>
        <v>100</v>
      </c>
      <c r="AD12" s="35">
        <v>4000</v>
      </c>
      <c r="AE12" s="35">
        <f t="shared" si="17"/>
        <v>100</v>
      </c>
      <c r="AF12" s="35">
        <v>4200</v>
      </c>
      <c r="AG12" s="35">
        <f t="shared" si="6"/>
        <v>105</v>
      </c>
      <c r="AH12" s="35">
        <f>(AB12+AD12+AF12)/3</f>
        <v>4066.6666666666665</v>
      </c>
      <c r="AI12" s="35">
        <f t="shared" si="8"/>
        <v>101.66666666666667</v>
      </c>
      <c r="AJ12" s="35">
        <f>(J12+R12+Z12+AH12)/4</f>
        <v>4016.6666666666665</v>
      </c>
      <c r="AK12" s="18"/>
      <c r="AL12" s="9"/>
      <c r="AM12" s="9"/>
    </row>
    <row r="13" spans="1:39" ht="63.95" customHeight="1" x14ac:dyDescent="0.65">
      <c r="A13" s="35" t="s">
        <v>37</v>
      </c>
      <c r="B13" s="35" t="s">
        <v>281</v>
      </c>
      <c r="C13" s="35">
        <v>1200</v>
      </c>
      <c r="D13" s="35">
        <v>1500</v>
      </c>
      <c r="E13" s="35">
        <f t="shared" si="0"/>
        <v>125</v>
      </c>
      <c r="F13" s="35">
        <v>1500</v>
      </c>
      <c r="G13" s="35">
        <f t="shared" si="9"/>
        <v>100</v>
      </c>
      <c r="H13" s="35">
        <v>1500</v>
      </c>
      <c r="I13" s="35">
        <f t="shared" si="10"/>
        <v>100</v>
      </c>
      <c r="J13" s="35">
        <f t="shared" si="11"/>
        <v>1500</v>
      </c>
      <c r="K13" s="35">
        <f t="shared" si="12"/>
        <v>108.33333333333333</v>
      </c>
      <c r="L13" s="35">
        <v>1500</v>
      </c>
      <c r="M13" s="35">
        <f t="shared" si="13"/>
        <v>100</v>
      </c>
      <c r="N13" s="35">
        <v>1500</v>
      </c>
      <c r="O13" s="35">
        <f t="shared" si="14"/>
        <v>100</v>
      </c>
      <c r="P13" s="35" t="s">
        <v>47</v>
      </c>
      <c r="Q13" s="35" t="s">
        <v>47</v>
      </c>
      <c r="R13" s="35">
        <f>(L13+N13)/2</f>
        <v>1500</v>
      </c>
      <c r="S13" s="35">
        <f>(M13+O13)/2</f>
        <v>100</v>
      </c>
      <c r="T13" s="35">
        <v>1500</v>
      </c>
      <c r="U13" s="35" t="s">
        <v>47</v>
      </c>
      <c r="V13" s="35">
        <v>1500</v>
      </c>
      <c r="W13" s="35">
        <f t="shared" si="2"/>
        <v>100</v>
      </c>
      <c r="X13" s="96">
        <v>1117</v>
      </c>
      <c r="Y13" s="35">
        <f>X13/V13*100</f>
        <v>74.466666666666669</v>
      </c>
      <c r="Z13" s="35">
        <f>(T13+V13+X13)/3</f>
        <v>1372.3333333333333</v>
      </c>
      <c r="AA13" s="35">
        <f>(W13+Y13)/2</f>
        <v>87.233333333333334</v>
      </c>
      <c r="AB13" s="35">
        <v>1450</v>
      </c>
      <c r="AC13" s="35">
        <f t="shared" si="19"/>
        <v>129.81199641897939</v>
      </c>
      <c r="AD13" s="35">
        <v>1550</v>
      </c>
      <c r="AE13" s="35">
        <f t="shared" si="17"/>
        <v>106.89655172413792</v>
      </c>
      <c r="AF13" s="35">
        <v>1600</v>
      </c>
      <c r="AG13" s="35">
        <f t="shared" si="6"/>
        <v>103.2258064516129</v>
      </c>
      <c r="AH13" s="35">
        <f t="shared" si="7"/>
        <v>1533.3333333333333</v>
      </c>
      <c r="AI13" s="35">
        <f t="shared" si="8"/>
        <v>113.31145153157672</v>
      </c>
      <c r="AJ13" s="35">
        <f>(J13+R13+Z13+AH13)/4</f>
        <v>1476.4166666666665</v>
      </c>
      <c r="AK13" s="18"/>
      <c r="AL13" s="9"/>
      <c r="AM13" s="9"/>
    </row>
    <row r="14" spans="1:39" ht="63.95" customHeight="1" x14ac:dyDescent="0.65">
      <c r="A14" s="35" t="s">
        <v>38</v>
      </c>
      <c r="B14" s="35" t="s">
        <v>281</v>
      </c>
      <c r="C14" s="35">
        <v>2500</v>
      </c>
      <c r="D14" s="35">
        <v>3000</v>
      </c>
      <c r="E14" s="35">
        <f t="shared" si="0"/>
        <v>120</v>
      </c>
      <c r="F14" s="35">
        <v>3000</v>
      </c>
      <c r="G14" s="35">
        <f t="shared" si="9"/>
        <v>100</v>
      </c>
      <c r="H14" s="35" t="s">
        <v>47</v>
      </c>
      <c r="I14" s="35" t="s">
        <v>47</v>
      </c>
      <c r="J14" s="35">
        <f>(D14+F14)/3</f>
        <v>2000</v>
      </c>
      <c r="K14" s="35">
        <f>(E14+G14)/2</f>
        <v>110</v>
      </c>
      <c r="L14" s="35" t="s">
        <v>47</v>
      </c>
      <c r="M14" s="35" t="s">
        <v>47</v>
      </c>
      <c r="N14" s="35" t="s">
        <v>47</v>
      </c>
      <c r="O14" s="35" t="s">
        <v>47</v>
      </c>
      <c r="P14" s="35" t="s">
        <v>47</v>
      </c>
      <c r="Q14" s="35" t="s">
        <v>47</v>
      </c>
      <c r="R14" s="35" t="s">
        <v>47</v>
      </c>
      <c r="S14" s="35" t="s">
        <v>47</v>
      </c>
      <c r="T14" s="35">
        <v>3000</v>
      </c>
      <c r="U14" s="35" t="s">
        <v>47</v>
      </c>
      <c r="V14" s="35">
        <v>3000</v>
      </c>
      <c r="W14" s="35">
        <f t="shared" si="2"/>
        <v>100</v>
      </c>
      <c r="X14" s="96">
        <v>2200</v>
      </c>
      <c r="Y14" s="35">
        <f>X14/V14*100</f>
        <v>73.333333333333329</v>
      </c>
      <c r="Z14" s="35">
        <f>(T14+V14+X14)/3</f>
        <v>2733.3333333333335</v>
      </c>
      <c r="AA14" s="35">
        <f>(W14+Y14)/2</f>
        <v>86.666666666666657</v>
      </c>
      <c r="AB14" s="35">
        <v>2000</v>
      </c>
      <c r="AC14" s="35">
        <f t="shared" si="19"/>
        <v>90.909090909090907</v>
      </c>
      <c r="AD14" s="35">
        <v>3000</v>
      </c>
      <c r="AE14" s="35">
        <f t="shared" si="17"/>
        <v>150</v>
      </c>
      <c r="AF14" s="35">
        <v>3000</v>
      </c>
      <c r="AG14" s="35">
        <f t="shared" si="6"/>
        <v>100</v>
      </c>
      <c r="AH14" s="35">
        <f>(AB14+AD14+AF14)/3</f>
        <v>2666.6666666666665</v>
      </c>
      <c r="AI14" s="35">
        <f t="shared" si="8"/>
        <v>113.63636363636363</v>
      </c>
      <c r="AJ14" s="35">
        <f>(J14+Z14+AH14)/3</f>
        <v>2466.6666666666665</v>
      </c>
      <c r="AK14" s="18"/>
      <c r="AL14" s="9"/>
      <c r="AM14" s="9"/>
    </row>
    <row r="15" spans="1:39" ht="63.95" customHeight="1" x14ac:dyDescent="0.65">
      <c r="A15" s="35" t="s">
        <v>248</v>
      </c>
      <c r="B15" s="35" t="s">
        <v>281</v>
      </c>
      <c r="C15" s="35" t="s">
        <v>47</v>
      </c>
      <c r="D15" s="35">
        <v>7000</v>
      </c>
      <c r="E15" s="35" t="s">
        <v>47</v>
      </c>
      <c r="F15" s="35" t="s">
        <v>47</v>
      </c>
      <c r="G15" s="35" t="s">
        <v>47</v>
      </c>
      <c r="H15" s="35" t="s">
        <v>47</v>
      </c>
      <c r="I15" s="35" t="s">
        <v>47</v>
      </c>
      <c r="J15" s="35">
        <f>(D15)/1</f>
        <v>7000</v>
      </c>
      <c r="K15" s="35" t="s">
        <v>47</v>
      </c>
      <c r="L15" s="35" t="s">
        <v>47</v>
      </c>
      <c r="M15" s="35" t="s">
        <v>47</v>
      </c>
      <c r="N15" s="35" t="s">
        <v>47</v>
      </c>
      <c r="O15" s="35" t="s">
        <v>47</v>
      </c>
      <c r="P15" s="35" t="s">
        <v>47</v>
      </c>
      <c r="Q15" s="35" t="s">
        <v>47</v>
      </c>
      <c r="R15" s="35" t="s">
        <v>47</v>
      </c>
      <c r="S15" s="35" t="s">
        <v>47</v>
      </c>
      <c r="T15" s="35">
        <v>6000</v>
      </c>
      <c r="U15" s="35" t="s">
        <v>47</v>
      </c>
      <c r="V15" s="35">
        <v>6000</v>
      </c>
      <c r="W15" s="35">
        <f t="shared" si="2"/>
        <v>100</v>
      </c>
      <c r="X15" s="35" t="s">
        <v>47</v>
      </c>
      <c r="Y15" s="35" t="s">
        <v>47</v>
      </c>
      <c r="Z15" s="35">
        <f>(T15+V15)/2</f>
        <v>6000</v>
      </c>
      <c r="AA15" s="35">
        <f>(W15)/1</f>
        <v>100</v>
      </c>
      <c r="AB15" s="35" t="s">
        <v>47</v>
      </c>
      <c r="AC15" s="35" t="s">
        <v>47</v>
      </c>
      <c r="AD15" s="35" t="s">
        <v>47</v>
      </c>
      <c r="AE15" s="35" t="s">
        <v>47</v>
      </c>
      <c r="AF15" s="35">
        <v>10000</v>
      </c>
      <c r="AG15" s="35">
        <v>0</v>
      </c>
      <c r="AH15" s="35">
        <f>(AF15)/1</f>
        <v>10000</v>
      </c>
      <c r="AI15" s="35" t="s">
        <v>47</v>
      </c>
      <c r="AJ15" s="35">
        <f>(J15+Z15+AH15)/3</f>
        <v>7666.666666666667</v>
      </c>
      <c r="AK15" s="18"/>
      <c r="AL15" s="9"/>
      <c r="AM15" s="9"/>
    </row>
    <row r="16" spans="1:39" ht="63.95" customHeight="1" x14ac:dyDescent="0.65">
      <c r="A16" s="35" t="s">
        <v>39</v>
      </c>
      <c r="B16" s="35" t="s">
        <v>281</v>
      </c>
      <c r="C16" s="35" t="s">
        <v>47</v>
      </c>
      <c r="D16" s="35" t="s">
        <v>47</v>
      </c>
      <c r="E16" s="35" t="s">
        <v>47</v>
      </c>
      <c r="F16" s="35" t="s">
        <v>47</v>
      </c>
      <c r="G16" s="35" t="s">
        <v>47</v>
      </c>
      <c r="H16" s="35" t="s">
        <v>47</v>
      </c>
      <c r="I16" s="35" t="s">
        <v>47</v>
      </c>
      <c r="J16" s="35" t="s">
        <v>47</v>
      </c>
      <c r="K16" s="35" t="s">
        <v>47</v>
      </c>
      <c r="L16" s="35">
        <v>3500</v>
      </c>
      <c r="M16" s="35" t="s">
        <v>47</v>
      </c>
      <c r="N16" s="35">
        <v>2500</v>
      </c>
      <c r="O16" s="35">
        <f t="shared" si="14"/>
        <v>71.428571428571431</v>
      </c>
      <c r="P16" s="35">
        <v>1750</v>
      </c>
      <c r="Q16" s="35">
        <f t="shared" si="15"/>
        <v>70</v>
      </c>
      <c r="R16" s="35">
        <f>(L16+N16+P16)/3</f>
        <v>2583.3333333333335</v>
      </c>
      <c r="S16" s="35">
        <f>(O16+Q16)/2</f>
        <v>70.714285714285722</v>
      </c>
      <c r="T16" s="35">
        <v>4500</v>
      </c>
      <c r="U16" s="35">
        <f>T16/P16*100</f>
        <v>257.14285714285717</v>
      </c>
      <c r="V16" s="35">
        <v>3000</v>
      </c>
      <c r="W16" s="35">
        <f t="shared" si="2"/>
        <v>66.666666666666657</v>
      </c>
      <c r="X16" s="35">
        <v>2900</v>
      </c>
      <c r="Y16" s="35">
        <f>X16/V16*100</f>
        <v>96.666666666666671</v>
      </c>
      <c r="Z16" s="35">
        <f>(T16+V16+X16)/3</f>
        <v>3466.6666666666665</v>
      </c>
      <c r="AA16" s="35">
        <f>(U16+W16+Y16)/3</f>
        <v>140.15873015873018</v>
      </c>
      <c r="AB16" s="35" t="s">
        <v>47</v>
      </c>
      <c r="AC16" s="35" t="s">
        <v>47</v>
      </c>
      <c r="AD16" s="35" t="s">
        <v>47</v>
      </c>
      <c r="AE16" s="35" t="s">
        <v>47</v>
      </c>
      <c r="AF16" s="35" t="s">
        <v>47</v>
      </c>
      <c r="AG16" s="35" t="s">
        <v>47</v>
      </c>
      <c r="AH16" s="35" t="s">
        <v>47</v>
      </c>
      <c r="AI16" s="35" t="s">
        <v>47</v>
      </c>
      <c r="AJ16" s="35">
        <f>(R16+Z16)/2</f>
        <v>3025</v>
      </c>
      <c r="AK16" s="18"/>
      <c r="AL16" s="9"/>
      <c r="AM16" s="9"/>
    </row>
    <row r="17" spans="1:39" ht="63.95" customHeight="1" x14ac:dyDescent="0.65">
      <c r="A17" s="35" t="s">
        <v>40</v>
      </c>
      <c r="B17" s="35" t="s">
        <v>281</v>
      </c>
      <c r="C17" s="35" t="s">
        <v>47</v>
      </c>
      <c r="D17" s="35" t="s">
        <v>47</v>
      </c>
      <c r="E17" s="35" t="s">
        <v>47</v>
      </c>
      <c r="F17" s="35">
        <v>2750</v>
      </c>
      <c r="G17" s="35" t="s">
        <v>47</v>
      </c>
      <c r="H17" s="35">
        <v>2500</v>
      </c>
      <c r="I17" s="35">
        <f>(H17/F17)*100</f>
        <v>90.909090909090907</v>
      </c>
      <c r="J17" s="35">
        <f>(F17+H17)/2</f>
        <v>2625</v>
      </c>
      <c r="K17" s="35">
        <f>(I17)/1</f>
        <v>90.909090909090907</v>
      </c>
      <c r="L17" s="35">
        <v>1666</v>
      </c>
      <c r="M17" s="35">
        <f t="shared" si="13"/>
        <v>66.64</v>
      </c>
      <c r="N17" s="35">
        <v>1500</v>
      </c>
      <c r="O17" s="35">
        <f t="shared" si="14"/>
        <v>90.036014405762316</v>
      </c>
      <c r="P17" s="35">
        <v>1280</v>
      </c>
      <c r="Q17" s="35">
        <f t="shared" si="15"/>
        <v>85.333333333333343</v>
      </c>
      <c r="R17" s="35">
        <f>(L17+N17+P17)/3</f>
        <v>1482</v>
      </c>
      <c r="S17" s="35">
        <f>(M17+O17+Q17)/3</f>
        <v>80.669782579698548</v>
      </c>
      <c r="T17" s="35">
        <v>2250</v>
      </c>
      <c r="U17" s="35">
        <f>T17/P17*100</f>
        <v>175.78125</v>
      </c>
      <c r="V17" s="35" t="s">
        <v>47</v>
      </c>
      <c r="W17" s="35" t="s">
        <v>47</v>
      </c>
      <c r="X17" s="35" t="s">
        <v>47</v>
      </c>
      <c r="Y17" s="35" t="s">
        <v>47</v>
      </c>
      <c r="Z17" s="35">
        <f>(T17)/1</f>
        <v>2250</v>
      </c>
      <c r="AA17" s="35" t="s">
        <v>47</v>
      </c>
      <c r="AB17" s="35" t="s">
        <v>47</v>
      </c>
      <c r="AC17" s="35" t="s">
        <v>47</v>
      </c>
      <c r="AD17" s="35" t="s">
        <v>47</v>
      </c>
      <c r="AE17" s="35" t="s">
        <v>47</v>
      </c>
      <c r="AF17" s="35">
        <v>2883</v>
      </c>
      <c r="AG17" s="35">
        <v>0</v>
      </c>
      <c r="AH17" s="35">
        <f>(+AF17)/1</f>
        <v>2883</v>
      </c>
      <c r="AI17" s="35" t="s">
        <v>47</v>
      </c>
      <c r="AJ17" s="35">
        <f>(J17+R17+Z17+AH17)/4</f>
        <v>2310</v>
      </c>
      <c r="AK17" s="18"/>
      <c r="AL17" s="9"/>
      <c r="AM17" s="9"/>
    </row>
    <row r="18" spans="1:39" ht="63.95" customHeight="1" thickBot="1" x14ac:dyDescent="0.7">
      <c r="A18" s="103" t="s">
        <v>41</v>
      </c>
      <c r="B18" s="103" t="s">
        <v>281</v>
      </c>
      <c r="C18" s="103">
        <v>30000</v>
      </c>
      <c r="D18" s="103">
        <v>31000</v>
      </c>
      <c r="E18" s="103">
        <f>(D18/C18)*100</f>
        <v>103.33333333333334</v>
      </c>
      <c r="F18" s="103">
        <v>31000</v>
      </c>
      <c r="G18" s="103">
        <f t="shared" si="9"/>
        <v>100</v>
      </c>
      <c r="H18" s="103">
        <v>34000</v>
      </c>
      <c r="I18" s="103">
        <f t="shared" si="10"/>
        <v>109.6774193548387</v>
      </c>
      <c r="J18" s="103">
        <f t="shared" si="11"/>
        <v>32000</v>
      </c>
      <c r="K18" s="103">
        <f t="shared" si="12"/>
        <v>104.33691756272401</v>
      </c>
      <c r="L18" s="103">
        <v>34000</v>
      </c>
      <c r="M18" s="103">
        <f t="shared" si="13"/>
        <v>100</v>
      </c>
      <c r="N18" s="103">
        <v>42000</v>
      </c>
      <c r="O18" s="103">
        <f t="shared" si="14"/>
        <v>123.52941176470588</v>
      </c>
      <c r="P18" s="103">
        <v>30000</v>
      </c>
      <c r="Q18" s="103">
        <f t="shared" si="15"/>
        <v>71.428571428571431</v>
      </c>
      <c r="R18" s="103">
        <f>(L18+N18+P18)/3</f>
        <v>35333.333333333336</v>
      </c>
      <c r="S18" s="103">
        <f>(M18+O18+Q18)/3</f>
        <v>98.319327731092429</v>
      </c>
      <c r="T18" s="103">
        <v>30000</v>
      </c>
      <c r="U18" s="103">
        <f>T18/P18*100</f>
        <v>100</v>
      </c>
      <c r="V18" s="103">
        <v>30000</v>
      </c>
      <c r="W18" s="103">
        <f t="shared" si="2"/>
        <v>100</v>
      </c>
      <c r="X18" s="103">
        <v>30000</v>
      </c>
      <c r="Y18" s="103">
        <f>X18/V18*100</f>
        <v>100</v>
      </c>
      <c r="Z18" s="103">
        <f>(T18+V18+X18)/3</f>
        <v>30000</v>
      </c>
      <c r="AA18" s="103">
        <f>(U18+W18+Y18)/3</f>
        <v>100</v>
      </c>
      <c r="AB18" s="103">
        <v>30000</v>
      </c>
      <c r="AC18" s="103">
        <f t="shared" si="19"/>
        <v>100</v>
      </c>
      <c r="AD18" s="103">
        <v>33000</v>
      </c>
      <c r="AE18" s="103">
        <f t="shared" si="17"/>
        <v>110.00000000000001</v>
      </c>
      <c r="AF18" s="103">
        <v>33000</v>
      </c>
      <c r="AG18" s="103">
        <f t="shared" si="6"/>
        <v>100</v>
      </c>
      <c r="AH18" s="103">
        <f t="shared" si="7"/>
        <v>32000</v>
      </c>
      <c r="AI18" s="103">
        <f t="shared" si="8"/>
        <v>103.33333333333333</v>
      </c>
      <c r="AJ18" s="103">
        <f t="shared" si="18"/>
        <v>32333.333333333336</v>
      </c>
      <c r="AK18" s="18"/>
      <c r="AL18" s="9"/>
      <c r="AM18" s="9"/>
    </row>
    <row r="19" spans="1:39" ht="63.95" customHeight="1" thickBot="1" x14ac:dyDescent="0.7">
      <c r="A19" s="134" t="s">
        <v>13</v>
      </c>
      <c r="B19" s="135"/>
      <c r="C19" s="77">
        <f>SUM(C4:C18)</f>
        <v>62800</v>
      </c>
      <c r="D19" s="77">
        <f>SUM(D4:D18)</f>
        <v>65100</v>
      </c>
      <c r="E19" s="77">
        <f>(D19/C19)*100</f>
        <v>103.66242038216559</v>
      </c>
      <c r="F19" s="77">
        <f>SUM(F4:F18)</f>
        <v>58817</v>
      </c>
      <c r="G19" s="77">
        <f>(F19/D19)*100</f>
        <v>90.348694316436251</v>
      </c>
      <c r="H19" s="77">
        <f>SUM(H4:H18)</f>
        <v>57000</v>
      </c>
      <c r="I19" s="77">
        <f>(H19/F19)*100</f>
        <v>96.910757094037436</v>
      </c>
      <c r="J19" s="77">
        <f>(D19+F19+H19)/3</f>
        <v>60305.666666666664</v>
      </c>
      <c r="K19" s="77">
        <f>(E19+G19+I19)/3</f>
        <v>96.973957264213084</v>
      </c>
      <c r="L19" s="78">
        <v>58799</v>
      </c>
      <c r="M19" s="77">
        <f>(L19/H19)*100</f>
        <v>103.15614035087719</v>
      </c>
      <c r="N19" s="78">
        <f>SUM(N4:N18)</f>
        <v>66300</v>
      </c>
      <c r="O19" s="77">
        <f>(N19/L19)*100</f>
        <v>112.75701967720539</v>
      </c>
      <c r="P19" s="77">
        <f>SUM(P4:P18)</f>
        <v>52363</v>
      </c>
      <c r="Q19" s="77">
        <f>P19/N19*100</f>
        <v>78.97888386123681</v>
      </c>
      <c r="R19" s="77">
        <f>(L19+N19+P19)/3</f>
        <v>59154</v>
      </c>
      <c r="S19" s="77">
        <f>(M19+O19+Q19)/3</f>
        <v>98.297347963106461</v>
      </c>
      <c r="T19" s="77">
        <f>SUM(T4:T18)</f>
        <v>76999</v>
      </c>
      <c r="U19" s="77">
        <f>T19/P19*100</f>
        <v>147.0484884364914</v>
      </c>
      <c r="V19" s="77">
        <f>SUM(V4:V18)</f>
        <v>74183</v>
      </c>
      <c r="W19" s="77">
        <f t="shared" si="2"/>
        <v>96.342809646878536</v>
      </c>
      <c r="X19" s="77">
        <f>SUM(X4:X18)</f>
        <v>74283</v>
      </c>
      <c r="Y19" s="77">
        <f>X19/V19*100</f>
        <v>100.13480177399134</v>
      </c>
      <c r="Z19" s="77">
        <f>(T19+V19+X19)/3</f>
        <v>75155</v>
      </c>
      <c r="AA19" s="77">
        <f>(U19+W19+Y19)/3</f>
        <v>114.50869995245375</v>
      </c>
      <c r="AB19" s="77">
        <f>SUM(AB4:AB18)</f>
        <v>62735</v>
      </c>
      <c r="AC19" s="77">
        <f t="shared" si="19"/>
        <v>84.454047359422745</v>
      </c>
      <c r="AD19" s="77">
        <f>SUM(AD4:AD18)</f>
        <v>67850</v>
      </c>
      <c r="AE19" s="77">
        <f>AD19/AB19*100</f>
        <v>108.15334342870806</v>
      </c>
      <c r="AF19" s="77">
        <f>SUM(AF4:AF18)</f>
        <v>72933</v>
      </c>
      <c r="AG19" s="77">
        <f>AF19/AD19*100</f>
        <v>107.49152542372882</v>
      </c>
      <c r="AH19" s="77">
        <f>(AB19+AD19+AF19)/3</f>
        <v>67839.333333333328</v>
      </c>
      <c r="AI19" s="90">
        <f>(AC19+AE19+AG19)/3</f>
        <v>100.03297207061986</v>
      </c>
      <c r="AJ19" s="79">
        <f>(J19+R19+Z19+AH19)/4</f>
        <v>65613.5</v>
      </c>
      <c r="AK19" s="18"/>
      <c r="AL19" s="9"/>
      <c r="AM19" s="9"/>
    </row>
    <row r="20" spans="1:39" ht="63.95" customHeight="1" x14ac:dyDescent="0.65">
      <c r="A20" s="138" t="s">
        <v>42</v>
      </c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1"/>
      <c r="AJ20" s="142"/>
      <c r="AK20" s="18"/>
      <c r="AL20" s="9"/>
      <c r="AM20" s="9"/>
    </row>
    <row r="21" spans="1:39" ht="63.95" customHeight="1" x14ac:dyDescent="0.65">
      <c r="A21" s="35" t="s">
        <v>205</v>
      </c>
      <c r="B21" s="35" t="s">
        <v>281</v>
      </c>
      <c r="C21" s="35">
        <v>12000</v>
      </c>
      <c r="D21" s="35">
        <v>12000</v>
      </c>
      <c r="E21" s="35">
        <f>(D21/C21)*100</f>
        <v>100</v>
      </c>
      <c r="F21" s="35">
        <v>12000</v>
      </c>
      <c r="G21" s="35">
        <f t="shared" si="9"/>
        <v>100</v>
      </c>
      <c r="H21" s="35">
        <v>12000</v>
      </c>
      <c r="I21" s="35">
        <f t="shared" ref="I21:I31" si="20">(H21/F21)*100</f>
        <v>100</v>
      </c>
      <c r="J21" s="35">
        <f t="shared" ref="J21:J31" si="21">(D21+F21+H21)/3</f>
        <v>12000</v>
      </c>
      <c r="K21" s="35">
        <f t="shared" ref="K21:K31" si="22">(E21+G21+I21)/3</f>
        <v>100</v>
      </c>
      <c r="L21" s="35">
        <v>13667</v>
      </c>
      <c r="M21" s="35">
        <f>(L21/H21)*100</f>
        <v>113.89166666666665</v>
      </c>
      <c r="N21" s="35">
        <v>12000</v>
      </c>
      <c r="O21" s="35">
        <f>(N21/L21)*100</f>
        <v>87.802736518621487</v>
      </c>
      <c r="P21" s="35">
        <v>15000</v>
      </c>
      <c r="Q21" s="99">
        <f t="shared" ref="Q21:Q31" si="23">(P21/N21)*100</f>
        <v>125</v>
      </c>
      <c r="R21" s="35">
        <f>(L21+N21+P21)/3</f>
        <v>13555.666666666666</v>
      </c>
      <c r="S21" s="35">
        <f>(M21+O21+Q21)/3</f>
        <v>108.89813439509605</v>
      </c>
      <c r="T21" s="35">
        <v>15000</v>
      </c>
      <c r="U21" s="35">
        <f>T21/P21*100</f>
        <v>100</v>
      </c>
      <c r="V21" s="35">
        <v>15000</v>
      </c>
      <c r="W21" s="35">
        <f t="shared" ref="W21:W31" si="24">V21/T21*100</f>
        <v>100</v>
      </c>
      <c r="X21" s="35">
        <v>15000</v>
      </c>
      <c r="Y21" s="35">
        <f>X21/V21*100</f>
        <v>100</v>
      </c>
      <c r="Z21" s="35">
        <f>(T21+V21+X21)/3</f>
        <v>15000</v>
      </c>
      <c r="AA21" s="35">
        <f>(U21+W21+Y21)/3</f>
        <v>100</v>
      </c>
      <c r="AB21" s="35">
        <v>15000</v>
      </c>
      <c r="AC21" s="35">
        <f t="shared" ref="AC21:AC31" si="25">(AB21/X21)*100</f>
        <v>100</v>
      </c>
      <c r="AD21" s="35">
        <v>16000</v>
      </c>
      <c r="AE21" s="35">
        <f t="shared" ref="AE21:AE31" si="26">AD21/AB21*100</f>
        <v>106.66666666666667</v>
      </c>
      <c r="AF21" s="35">
        <v>16000</v>
      </c>
      <c r="AG21" s="35">
        <f t="shared" ref="AG21:AG31" si="27">AF21/AD21*100</f>
        <v>100</v>
      </c>
      <c r="AH21" s="35">
        <f t="shared" si="7"/>
        <v>15666.666666666666</v>
      </c>
      <c r="AI21" s="35">
        <f t="shared" si="8"/>
        <v>102.22222222222223</v>
      </c>
      <c r="AJ21" s="35">
        <f t="shared" si="18"/>
        <v>14055.583333333332</v>
      </c>
      <c r="AK21" s="18"/>
      <c r="AL21" s="9"/>
      <c r="AM21" s="9"/>
    </row>
    <row r="22" spans="1:39" ht="63.95" customHeight="1" x14ac:dyDescent="0.65">
      <c r="A22" s="35" t="s">
        <v>206</v>
      </c>
      <c r="B22" s="35" t="s">
        <v>281</v>
      </c>
      <c r="C22" s="35" t="s">
        <v>47</v>
      </c>
      <c r="D22" s="35" t="s">
        <v>47</v>
      </c>
      <c r="E22" s="35" t="s">
        <v>47</v>
      </c>
      <c r="F22" s="35" t="s">
        <v>47</v>
      </c>
      <c r="G22" s="35" t="s">
        <v>47</v>
      </c>
      <c r="H22" s="35" t="s">
        <v>47</v>
      </c>
      <c r="I22" s="35" t="s">
        <v>47</v>
      </c>
      <c r="J22" s="35" t="s">
        <v>47</v>
      </c>
      <c r="K22" s="35" t="s">
        <v>47</v>
      </c>
      <c r="L22" s="35" t="s">
        <v>47</v>
      </c>
      <c r="M22" s="35" t="s">
        <v>47</v>
      </c>
      <c r="N22" s="35" t="s">
        <v>47</v>
      </c>
      <c r="O22" s="35" t="s">
        <v>47</v>
      </c>
      <c r="P22" s="35" t="s">
        <v>47</v>
      </c>
      <c r="Q22" s="35" t="s">
        <v>47</v>
      </c>
      <c r="R22" s="35" t="s">
        <v>47</v>
      </c>
      <c r="S22" s="35" t="s">
        <v>47</v>
      </c>
      <c r="T22" s="35" t="s">
        <v>47</v>
      </c>
      <c r="U22" s="35" t="s">
        <v>47</v>
      </c>
      <c r="V22" s="35" t="s">
        <v>47</v>
      </c>
      <c r="W22" s="35" t="s">
        <v>47</v>
      </c>
      <c r="X22" s="35" t="s">
        <v>47</v>
      </c>
      <c r="Y22" s="35" t="s">
        <v>47</v>
      </c>
      <c r="Z22" s="35" t="s">
        <v>47</v>
      </c>
      <c r="AA22" s="35" t="s">
        <v>47</v>
      </c>
      <c r="AB22" s="35" t="s">
        <v>47</v>
      </c>
      <c r="AC22" s="35" t="s">
        <v>47</v>
      </c>
      <c r="AD22" s="35" t="s">
        <v>47</v>
      </c>
      <c r="AE22" s="35" t="s">
        <v>47</v>
      </c>
      <c r="AF22" s="35" t="s">
        <v>47</v>
      </c>
      <c r="AG22" s="35" t="s">
        <v>47</v>
      </c>
      <c r="AH22" s="35" t="s">
        <v>47</v>
      </c>
      <c r="AI22" s="35" t="s">
        <v>47</v>
      </c>
      <c r="AJ22" s="35" t="s">
        <v>47</v>
      </c>
      <c r="AK22" s="18"/>
      <c r="AL22" s="9"/>
      <c r="AM22" s="9"/>
    </row>
    <row r="23" spans="1:39" ht="63.95" customHeight="1" x14ac:dyDescent="0.65">
      <c r="A23" s="35" t="s">
        <v>208</v>
      </c>
      <c r="B23" s="35" t="s">
        <v>281</v>
      </c>
      <c r="C23" s="35">
        <v>12000</v>
      </c>
      <c r="D23" s="35">
        <v>12000</v>
      </c>
      <c r="E23" s="35">
        <f>(D23/C23)*100</f>
        <v>100</v>
      </c>
      <c r="F23" s="35">
        <v>12000</v>
      </c>
      <c r="G23" s="35">
        <f t="shared" si="9"/>
        <v>100</v>
      </c>
      <c r="H23" s="35">
        <v>12000</v>
      </c>
      <c r="I23" s="35">
        <f t="shared" si="20"/>
        <v>100</v>
      </c>
      <c r="J23" s="35">
        <f t="shared" si="21"/>
        <v>12000</v>
      </c>
      <c r="K23" s="35">
        <f t="shared" si="22"/>
        <v>100</v>
      </c>
      <c r="L23" s="35">
        <v>13333</v>
      </c>
      <c r="M23" s="35">
        <f t="shared" ref="M23:M58" si="28">(L23/H23)*100</f>
        <v>111.10833333333335</v>
      </c>
      <c r="N23" s="35">
        <v>12000</v>
      </c>
      <c r="O23" s="35">
        <f t="shared" ref="O23:O58" si="29">(N23/L23)*100</f>
        <v>90.002250056251413</v>
      </c>
      <c r="P23" s="35">
        <v>15000</v>
      </c>
      <c r="Q23" s="99">
        <f t="shared" si="23"/>
        <v>125</v>
      </c>
      <c r="R23" s="35">
        <f>(L23+N23+P23)/3</f>
        <v>13444.333333333334</v>
      </c>
      <c r="S23" s="35">
        <f>(M23+O23+Q23)/3</f>
        <v>108.70352779652825</v>
      </c>
      <c r="T23" s="35">
        <v>15000</v>
      </c>
      <c r="U23" s="35">
        <f>T23/P23*100</f>
        <v>100</v>
      </c>
      <c r="V23" s="35">
        <v>15000</v>
      </c>
      <c r="W23" s="35">
        <f t="shared" si="24"/>
        <v>100</v>
      </c>
      <c r="X23" s="35">
        <v>15000</v>
      </c>
      <c r="Y23" s="35">
        <f>X23/V23*100</f>
        <v>100</v>
      </c>
      <c r="Z23" s="35">
        <f t="shared" ref="Z23:Z31" si="30">(T23+V23+X23)/3</f>
        <v>15000</v>
      </c>
      <c r="AA23" s="35">
        <f>(U23+W23+Y23)/3</f>
        <v>100</v>
      </c>
      <c r="AB23" s="35">
        <v>16000</v>
      </c>
      <c r="AC23" s="35">
        <f t="shared" si="25"/>
        <v>106.66666666666667</v>
      </c>
      <c r="AD23" s="35">
        <v>16000</v>
      </c>
      <c r="AE23" s="35">
        <f t="shared" si="26"/>
        <v>100</v>
      </c>
      <c r="AF23" s="35">
        <v>16000</v>
      </c>
      <c r="AG23" s="35">
        <f t="shared" si="27"/>
        <v>100</v>
      </c>
      <c r="AH23" s="35">
        <f t="shared" ref="AH23:AH31" si="31">(AB23+AD23+AF23)/3</f>
        <v>16000</v>
      </c>
      <c r="AI23" s="35">
        <f t="shared" si="8"/>
        <v>102.22222222222223</v>
      </c>
      <c r="AJ23" s="35">
        <f t="shared" si="18"/>
        <v>14111.083333333334</v>
      </c>
      <c r="AK23" s="18"/>
      <c r="AL23" s="9"/>
      <c r="AM23" s="9"/>
    </row>
    <row r="24" spans="1:39" ht="63.95" customHeight="1" x14ac:dyDescent="0.65">
      <c r="A24" s="35" t="s">
        <v>209</v>
      </c>
      <c r="B24" s="35" t="s">
        <v>281</v>
      </c>
      <c r="C24" s="35" t="s">
        <v>47</v>
      </c>
      <c r="D24" s="35">
        <v>10000</v>
      </c>
      <c r="E24" s="35" t="s">
        <v>47</v>
      </c>
      <c r="F24" s="35">
        <v>10000</v>
      </c>
      <c r="G24" s="35">
        <f t="shared" si="9"/>
        <v>100</v>
      </c>
      <c r="H24" s="35">
        <v>10000</v>
      </c>
      <c r="I24" s="35">
        <f t="shared" si="20"/>
        <v>100</v>
      </c>
      <c r="J24" s="35">
        <f>(D24+F24+H24)/3</f>
        <v>10000</v>
      </c>
      <c r="K24" s="35">
        <f>(G24+I24)/2</f>
        <v>100</v>
      </c>
      <c r="L24" s="35">
        <v>12000</v>
      </c>
      <c r="M24" s="35">
        <f>(L24/H24)*100</f>
        <v>120</v>
      </c>
      <c r="N24" s="35" t="s">
        <v>47</v>
      </c>
      <c r="O24" s="35" t="s">
        <v>47</v>
      </c>
      <c r="P24" s="35">
        <v>14000</v>
      </c>
      <c r="Q24" s="99" t="s">
        <v>47</v>
      </c>
      <c r="R24" s="35">
        <f>(L24+P24)/2</f>
        <v>13000</v>
      </c>
      <c r="S24" s="35">
        <f>(M24)/1</f>
        <v>120</v>
      </c>
      <c r="T24" s="35">
        <v>14000</v>
      </c>
      <c r="U24" s="35">
        <f>T24/P24*100</f>
        <v>100</v>
      </c>
      <c r="V24" s="35">
        <v>14000</v>
      </c>
      <c r="W24" s="35">
        <f t="shared" si="24"/>
        <v>100</v>
      </c>
      <c r="X24" s="35">
        <v>14000</v>
      </c>
      <c r="Y24" s="35">
        <f>X24/V24*100</f>
        <v>100</v>
      </c>
      <c r="Z24" s="35">
        <f t="shared" si="30"/>
        <v>14000</v>
      </c>
      <c r="AA24" s="35">
        <f>(U24+W24+Y24)/3</f>
        <v>100</v>
      </c>
      <c r="AB24" s="35" t="s">
        <v>47</v>
      </c>
      <c r="AC24" s="35" t="s">
        <v>47</v>
      </c>
      <c r="AD24" s="35" t="s">
        <v>47</v>
      </c>
      <c r="AE24" s="35" t="s">
        <v>47</v>
      </c>
      <c r="AF24" s="35" t="s">
        <v>47</v>
      </c>
      <c r="AG24" s="35" t="s">
        <v>47</v>
      </c>
      <c r="AH24" s="35" t="s">
        <v>47</v>
      </c>
      <c r="AI24" s="35" t="s">
        <v>47</v>
      </c>
      <c r="AJ24" s="35">
        <f>(J24+R24+Z24)/3</f>
        <v>12333.333333333334</v>
      </c>
      <c r="AK24" s="18"/>
      <c r="AL24" s="9"/>
      <c r="AM24" s="9"/>
    </row>
    <row r="25" spans="1:39" ht="63.95" customHeight="1" x14ac:dyDescent="0.65">
      <c r="A25" s="35" t="s">
        <v>207</v>
      </c>
      <c r="B25" s="35" t="s">
        <v>281</v>
      </c>
      <c r="C25" s="35">
        <v>12000</v>
      </c>
      <c r="D25" s="35">
        <v>12000</v>
      </c>
      <c r="E25" s="35">
        <f t="shared" ref="E25:E31" si="32">(D25/C25)*100</f>
        <v>100</v>
      </c>
      <c r="F25" s="35">
        <v>12000</v>
      </c>
      <c r="G25" s="35">
        <f t="shared" si="9"/>
        <v>100</v>
      </c>
      <c r="H25" s="35">
        <v>12000</v>
      </c>
      <c r="I25" s="35">
        <f t="shared" si="20"/>
        <v>100</v>
      </c>
      <c r="J25" s="35">
        <f t="shared" si="21"/>
        <v>12000</v>
      </c>
      <c r="K25" s="35">
        <f t="shared" si="22"/>
        <v>100</v>
      </c>
      <c r="L25" s="35">
        <v>14000</v>
      </c>
      <c r="M25" s="35">
        <f t="shared" si="28"/>
        <v>116.66666666666667</v>
      </c>
      <c r="N25" s="35">
        <v>14000</v>
      </c>
      <c r="O25" s="35">
        <f t="shared" si="29"/>
        <v>100</v>
      </c>
      <c r="P25" s="35">
        <v>15000</v>
      </c>
      <c r="Q25" s="99">
        <f t="shared" si="23"/>
        <v>107.14285714285714</v>
      </c>
      <c r="R25" s="35">
        <f>(L25+N25+P25)/3</f>
        <v>14333.333333333334</v>
      </c>
      <c r="S25" s="35">
        <f>(M25+O25+Q25)/3</f>
        <v>107.93650793650795</v>
      </c>
      <c r="T25" s="35">
        <v>14600</v>
      </c>
      <c r="U25" s="35">
        <f>T25/P25*100</f>
        <v>97.333333333333343</v>
      </c>
      <c r="V25" s="35">
        <v>14000</v>
      </c>
      <c r="W25" s="35">
        <f t="shared" si="24"/>
        <v>95.890410958904098</v>
      </c>
      <c r="X25" s="35">
        <v>14000</v>
      </c>
      <c r="Y25" s="35">
        <f>X25/V25*100</f>
        <v>100</v>
      </c>
      <c r="Z25" s="35">
        <f t="shared" si="30"/>
        <v>14200</v>
      </c>
      <c r="AA25" s="35">
        <f>(U25+W25+Y25)/3</f>
        <v>97.74124809741248</v>
      </c>
      <c r="AB25" s="35">
        <v>15000</v>
      </c>
      <c r="AC25" s="35">
        <f>(AB25/X25)*100</f>
        <v>107.14285714285714</v>
      </c>
      <c r="AD25" s="35">
        <v>16600</v>
      </c>
      <c r="AE25" s="35">
        <f t="shared" si="26"/>
        <v>110.66666666666667</v>
      </c>
      <c r="AF25" s="35">
        <v>15000</v>
      </c>
      <c r="AG25" s="35">
        <f t="shared" si="27"/>
        <v>90.361445783132538</v>
      </c>
      <c r="AH25" s="35">
        <f t="shared" si="31"/>
        <v>15533.333333333334</v>
      </c>
      <c r="AI25" s="35">
        <f t="shared" si="8"/>
        <v>102.72365653088544</v>
      </c>
      <c r="AJ25" s="35">
        <f t="shared" si="18"/>
        <v>14016.666666666668</v>
      </c>
      <c r="AK25" s="18"/>
      <c r="AL25" s="9"/>
      <c r="AM25" s="9"/>
    </row>
    <row r="26" spans="1:39" ht="63.75" customHeight="1" x14ac:dyDescent="0.65">
      <c r="A26" s="35" t="s">
        <v>43</v>
      </c>
      <c r="B26" s="35" t="s">
        <v>281</v>
      </c>
      <c r="C26" s="35">
        <v>8000</v>
      </c>
      <c r="D26" s="35">
        <v>8000</v>
      </c>
      <c r="E26" s="35">
        <f t="shared" si="32"/>
        <v>100</v>
      </c>
      <c r="F26" s="35">
        <v>8000</v>
      </c>
      <c r="G26" s="35">
        <f t="shared" si="9"/>
        <v>100</v>
      </c>
      <c r="H26" s="35">
        <v>8000</v>
      </c>
      <c r="I26" s="35">
        <f t="shared" si="20"/>
        <v>100</v>
      </c>
      <c r="J26" s="35">
        <f t="shared" si="21"/>
        <v>8000</v>
      </c>
      <c r="K26" s="35">
        <f t="shared" si="22"/>
        <v>100</v>
      </c>
      <c r="L26" s="35">
        <v>8000</v>
      </c>
      <c r="M26" s="35">
        <f t="shared" si="28"/>
        <v>100</v>
      </c>
      <c r="N26" s="35">
        <v>8000</v>
      </c>
      <c r="O26" s="35">
        <f t="shared" si="29"/>
        <v>100</v>
      </c>
      <c r="P26" s="35">
        <v>8000</v>
      </c>
      <c r="Q26" s="99">
        <f t="shared" si="23"/>
        <v>100</v>
      </c>
      <c r="R26" s="35">
        <f>(L26+N26+P26)/3</f>
        <v>8000</v>
      </c>
      <c r="S26" s="35">
        <f>(M26+O26+Q26)/3</f>
        <v>100</v>
      </c>
      <c r="T26" s="35">
        <v>8000</v>
      </c>
      <c r="U26" s="35">
        <f>T26/P26*100</f>
        <v>100</v>
      </c>
      <c r="V26" s="35">
        <v>8000</v>
      </c>
      <c r="W26" s="35">
        <f t="shared" si="24"/>
        <v>100</v>
      </c>
      <c r="X26" s="35">
        <v>8000</v>
      </c>
      <c r="Y26" s="35">
        <f>X26/V26*100</f>
        <v>100</v>
      </c>
      <c r="Z26" s="35">
        <f t="shared" si="30"/>
        <v>8000</v>
      </c>
      <c r="AA26" s="35">
        <f>(U26+W26+Y26)/3</f>
        <v>100</v>
      </c>
      <c r="AB26" s="35">
        <v>8000</v>
      </c>
      <c r="AC26" s="35">
        <f t="shared" si="25"/>
        <v>100</v>
      </c>
      <c r="AD26" s="35">
        <v>9000</v>
      </c>
      <c r="AE26" s="35">
        <f t="shared" si="26"/>
        <v>112.5</v>
      </c>
      <c r="AF26" s="35">
        <v>8667</v>
      </c>
      <c r="AG26" s="35">
        <f t="shared" si="27"/>
        <v>96.3</v>
      </c>
      <c r="AH26" s="35">
        <f t="shared" si="31"/>
        <v>8555.6666666666661</v>
      </c>
      <c r="AI26" s="35">
        <f t="shared" si="8"/>
        <v>102.93333333333334</v>
      </c>
      <c r="AJ26" s="35">
        <f t="shared" si="18"/>
        <v>8138.9166666666661</v>
      </c>
      <c r="AK26" s="18"/>
      <c r="AL26" s="9"/>
      <c r="AM26" s="9"/>
    </row>
    <row r="27" spans="1:39" ht="63.75" customHeight="1" x14ac:dyDescent="0.65">
      <c r="A27" s="35" t="s">
        <v>44</v>
      </c>
      <c r="B27" s="35" t="s">
        <v>281</v>
      </c>
      <c r="C27" s="35">
        <v>2000</v>
      </c>
      <c r="D27" s="35" t="s">
        <v>47</v>
      </c>
      <c r="E27" s="35" t="s">
        <v>47</v>
      </c>
      <c r="F27" s="35" t="s">
        <v>47</v>
      </c>
      <c r="G27" s="35" t="s">
        <v>47</v>
      </c>
      <c r="H27" s="35" t="s">
        <v>47</v>
      </c>
      <c r="I27" s="35" t="s">
        <v>47</v>
      </c>
      <c r="J27" s="35" t="s">
        <v>47</v>
      </c>
      <c r="K27" s="35" t="s">
        <v>47</v>
      </c>
      <c r="L27" s="35" t="s">
        <v>47</v>
      </c>
      <c r="M27" s="35" t="s">
        <v>47</v>
      </c>
      <c r="N27" s="35" t="s">
        <v>47</v>
      </c>
      <c r="O27" s="35" t="s">
        <v>47</v>
      </c>
      <c r="P27" s="35" t="s">
        <v>47</v>
      </c>
      <c r="Q27" s="35" t="s">
        <v>47</v>
      </c>
      <c r="R27" s="35" t="s">
        <v>47</v>
      </c>
      <c r="S27" s="35" t="s">
        <v>47</v>
      </c>
      <c r="T27" s="35" t="s">
        <v>47</v>
      </c>
      <c r="U27" s="35" t="s">
        <v>47</v>
      </c>
      <c r="V27" s="35" t="s">
        <v>47</v>
      </c>
      <c r="W27" s="35" t="s">
        <v>47</v>
      </c>
      <c r="X27" s="35" t="s">
        <v>47</v>
      </c>
      <c r="Y27" s="35" t="s">
        <v>47</v>
      </c>
      <c r="Z27" s="35" t="s">
        <v>47</v>
      </c>
      <c r="AA27" s="35" t="s">
        <v>47</v>
      </c>
      <c r="AB27" s="35" t="s">
        <v>47</v>
      </c>
      <c r="AC27" s="35" t="s">
        <v>47</v>
      </c>
      <c r="AD27" s="35" t="s">
        <v>47</v>
      </c>
      <c r="AE27" s="35" t="s">
        <v>47</v>
      </c>
      <c r="AF27" s="35" t="s">
        <v>47</v>
      </c>
      <c r="AG27" s="35" t="s">
        <v>47</v>
      </c>
      <c r="AH27" s="35" t="s">
        <v>47</v>
      </c>
      <c r="AI27" s="35" t="s">
        <v>47</v>
      </c>
      <c r="AJ27" s="35" t="s">
        <v>47</v>
      </c>
      <c r="AK27" s="18"/>
      <c r="AL27" s="9"/>
      <c r="AM27" s="9"/>
    </row>
    <row r="28" spans="1:39" ht="63.95" customHeight="1" x14ac:dyDescent="0.65">
      <c r="A28" s="35" t="s">
        <v>45</v>
      </c>
      <c r="B28" s="35" t="s">
        <v>281</v>
      </c>
      <c r="C28" s="35">
        <v>6000</v>
      </c>
      <c r="D28" s="35">
        <v>5875</v>
      </c>
      <c r="E28" s="35">
        <f t="shared" si="32"/>
        <v>97.916666666666657</v>
      </c>
      <c r="F28" s="35">
        <v>6000</v>
      </c>
      <c r="G28" s="35">
        <f t="shared" si="9"/>
        <v>102.12765957446808</v>
      </c>
      <c r="H28" s="35">
        <v>6000</v>
      </c>
      <c r="I28" s="35">
        <f t="shared" si="20"/>
        <v>100</v>
      </c>
      <c r="J28" s="35">
        <f t="shared" si="21"/>
        <v>5958.333333333333</v>
      </c>
      <c r="K28" s="35">
        <f t="shared" si="22"/>
        <v>100.01477541371158</v>
      </c>
      <c r="L28" s="35">
        <v>6667</v>
      </c>
      <c r="M28" s="35">
        <f t="shared" si="28"/>
        <v>111.11666666666666</v>
      </c>
      <c r="N28" s="35">
        <v>6666</v>
      </c>
      <c r="O28" s="35">
        <f t="shared" si="29"/>
        <v>99.985000749962509</v>
      </c>
      <c r="P28" s="35">
        <v>7833</v>
      </c>
      <c r="Q28" s="99">
        <f t="shared" si="23"/>
        <v>117.50675067506751</v>
      </c>
      <c r="R28" s="35">
        <f t="shared" ref="R28:S31" si="33">(L28+N28+P28)/3</f>
        <v>7055.333333333333</v>
      </c>
      <c r="S28" s="35">
        <f t="shared" si="33"/>
        <v>109.53613936389888</v>
      </c>
      <c r="T28" s="35">
        <v>8333</v>
      </c>
      <c r="U28" s="35">
        <f>T28/P28*100</f>
        <v>106.38325035107876</v>
      </c>
      <c r="V28" s="35">
        <v>9667</v>
      </c>
      <c r="W28" s="35">
        <f>V28/T28*100</f>
        <v>116.00864034561383</v>
      </c>
      <c r="X28" s="96">
        <v>8667</v>
      </c>
      <c r="Y28" s="35">
        <f>X28/V28*100</f>
        <v>89.655529119685525</v>
      </c>
      <c r="Z28" s="35">
        <f>(T28+V28+X28)/3</f>
        <v>8889</v>
      </c>
      <c r="AA28" s="35">
        <f>(U28+W28+Y28)/3</f>
        <v>104.01580660545937</v>
      </c>
      <c r="AB28" s="96">
        <v>9667</v>
      </c>
      <c r="AC28" s="35">
        <f>(AB28/X28)*100</f>
        <v>111.53801776854738</v>
      </c>
      <c r="AD28" s="35">
        <v>8667</v>
      </c>
      <c r="AE28" s="35">
        <f>AD28/AB28*100</f>
        <v>89.655529119685525</v>
      </c>
      <c r="AF28" s="35">
        <v>9000</v>
      </c>
      <c r="AG28" s="35">
        <f t="shared" si="27"/>
        <v>103.84215991692626</v>
      </c>
      <c r="AH28" s="35">
        <f>(AB28+AD28+AF28)/3</f>
        <v>9111.3333333333339</v>
      </c>
      <c r="AI28" s="35">
        <f>(AC28+AE28+AG28)/3</f>
        <v>101.67856893505306</v>
      </c>
      <c r="AJ28" s="35">
        <f>(J28+R28+Z28+AH28)/4</f>
        <v>7753.5</v>
      </c>
      <c r="AK28" s="18"/>
      <c r="AL28" s="9"/>
      <c r="AM28" s="9"/>
    </row>
    <row r="29" spans="1:39" s="19" customFormat="1" ht="63.95" customHeight="1" x14ac:dyDescent="0.45">
      <c r="A29" s="95" t="s">
        <v>280</v>
      </c>
      <c r="B29" s="35" t="s">
        <v>281</v>
      </c>
      <c r="C29" s="95">
        <v>4500</v>
      </c>
      <c r="D29" s="95">
        <v>4200</v>
      </c>
      <c r="E29" s="96">
        <f t="shared" si="32"/>
        <v>93.333333333333329</v>
      </c>
      <c r="F29" s="95">
        <v>5200</v>
      </c>
      <c r="G29" s="96">
        <f t="shared" si="9"/>
        <v>123.80952380952381</v>
      </c>
      <c r="H29" s="35">
        <v>5300</v>
      </c>
      <c r="I29" s="96">
        <f t="shared" si="20"/>
        <v>101.92307692307692</v>
      </c>
      <c r="J29" s="96">
        <f t="shared" si="21"/>
        <v>4900</v>
      </c>
      <c r="K29" s="96">
        <f>(E29+G29+I29)/3</f>
        <v>106.35531135531136</v>
      </c>
      <c r="L29" s="35">
        <v>5300</v>
      </c>
      <c r="M29" s="96">
        <f t="shared" si="28"/>
        <v>100</v>
      </c>
      <c r="N29" s="96">
        <v>5600</v>
      </c>
      <c r="O29" s="96">
        <f t="shared" si="29"/>
        <v>105.66037735849056</v>
      </c>
      <c r="P29" s="95">
        <v>5600</v>
      </c>
      <c r="Q29" s="96">
        <f t="shared" si="23"/>
        <v>100</v>
      </c>
      <c r="R29" s="96">
        <f t="shared" si="33"/>
        <v>5500</v>
      </c>
      <c r="S29" s="96">
        <f t="shared" si="33"/>
        <v>101.88679245283019</v>
      </c>
      <c r="T29" s="35">
        <v>5800</v>
      </c>
      <c r="U29" s="96">
        <f t="shared" ref="U29" si="34">(T29/P29)*100</f>
        <v>103.57142857142858</v>
      </c>
      <c r="V29" s="35">
        <v>7000</v>
      </c>
      <c r="W29" s="96">
        <f t="shared" ref="W29" si="35">(V29/T29)*100</f>
        <v>120.68965517241379</v>
      </c>
      <c r="X29" s="96">
        <v>7000</v>
      </c>
      <c r="Y29" s="96">
        <f>(X29/V29)*100</f>
        <v>100</v>
      </c>
      <c r="Z29" s="96">
        <f>(T29+V29+X29)/3</f>
        <v>6600</v>
      </c>
      <c r="AA29" s="96">
        <f>(U29+W29+Y29)/3</f>
        <v>108.08702791461413</v>
      </c>
      <c r="AB29" s="95">
        <v>7200</v>
      </c>
      <c r="AC29" s="96">
        <f>(AB29/X29)*100</f>
        <v>102.85714285714285</v>
      </c>
      <c r="AD29" s="95">
        <v>7400</v>
      </c>
      <c r="AE29" s="96">
        <f>(AD29/AB29)*100</f>
        <v>102.77777777777777</v>
      </c>
      <c r="AF29" s="95">
        <v>7500</v>
      </c>
      <c r="AG29" s="96">
        <f>AF29/AD29*100</f>
        <v>101.35135135135135</v>
      </c>
      <c r="AH29" s="96">
        <f>(AB29+AD29+AF29)/3</f>
        <v>7366.666666666667</v>
      </c>
      <c r="AI29" s="96">
        <f>(AC29+AE29+AG29)/3</f>
        <v>102.32875732875732</v>
      </c>
      <c r="AJ29" s="96">
        <f>(J29+R29+Z29+AH29)/4</f>
        <v>6091.666666666667</v>
      </c>
      <c r="AK29" s="18"/>
      <c r="AL29" s="18"/>
      <c r="AM29" s="18"/>
    </row>
    <row r="30" spans="1:39" ht="63.95" customHeight="1" thickBot="1" x14ac:dyDescent="0.7">
      <c r="A30" s="103" t="s">
        <v>210</v>
      </c>
      <c r="B30" s="103" t="s">
        <v>281</v>
      </c>
      <c r="C30" s="103">
        <v>4500</v>
      </c>
      <c r="D30" s="103">
        <v>4000</v>
      </c>
      <c r="E30" s="103">
        <f t="shared" si="32"/>
        <v>88.888888888888886</v>
      </c>
      <c r="F30" s="103">
        <v>5000</v>
      </c>
      <c r="G30" s="103">
        <f t="shared" si="9"/>
        <v>125</v>
      </c>
      <c r="H30" s="103">
        <v>5200</v>
      </c>
      <c r="I30" s="103">
        <f t="shared" si="20"/>
        <v>104</v>
      </c>
      <c r="J30" s="103">
        <f t="shared" si="21"/>
        <v>4733.333333333333</v>
      </c>
      <c r="K30" s="103">
        <f t="shared" si="22"/>
        <v>105.96296296296298</v>
      </c>
      <c r="L30" s="103">
        <v>5300</v>
      </c>
      <c r="M30" s="103">
        <f t="shared" si="28"/>
        <v>101.92307692307692</v>
      </c>
      <c r="N30" s="103">
        <v>5600</v>
      </c>
      <c r="O30" s="103">
        <f t="shared" si="29"/>
        <v>105.66037735849056</v>
      </c>
      <c r="P30" s="103">
        <v>5400</v>
      </c>
      <c r="Q30" s="104">
        <f t="shared" si="23"/>
        <v>96.428571428571431</v>
      </c>
      <c r="R30" s="103">
        <f t="shared" si="33"/>
        <v>5433.333333333333</v>
      </c>
      <c r="S30" s="103">
        <f t="shared" si="33"/>
        <v>101.33734190337964</v>
      </c>
      <c r="T30" s="103">
        <v>5800</v>
      </c>
      <c r="U30" s="103">
        <f>T30/P30*100</f>
        <v>107.40740740740742</v>
      </c>
      <c r="V30" s="103">
        <v>7000</v>
      </c>
      <c r="W30" s="103">
        <f t="shared" si="24"/>
        <v>120.68965517241379</v>
      </c>
      <c r="X30" s="105">
        <v>7000</v>
      </c>
      <c r="Y30" s="103">
        <f>X30/V30*100</f>
        <v>100</v>
      </c>
      <c r="Z30" s="103">
        <f t="shared" si="30"/>
        <v>6600</v>
      </c>
      <c r="AA30" s="103">
        <f>(U30+W30+Y30)/3</f>
        <v>109.36568752660708</v>
      </c>
      <c r="AB30" s="103">
        <v>7200</v>
      </c>
      <c r="AC30" s="103">
        <f t="shared" si="25"/>
        <v>102.85714285714285</v>
      </c>
      <c r="AD30" s="103">
        <v>7400</v>
      </c>
      <c r="AE30" s="103">
        <f t="shared" si="26"/>
        <v>102.77777777777777</v>
      </c>
      <c r="AF30" s="103">
        <v>7500</v>
      </c>
      <c r="AG30" s="103">
        <f t="shared" si="27"/>
        <v>101.35135135135135</v>
      </c>
      <c r="AH30" s="103">
        <f t="shared" si="31"/>
        <v>7366.666666666667</v>
      </c>
      <c r="AI30" s="103">
        <f t="shared" si="8"/>
        <v>102.32875732875732</v>
      </c>
      <c r="AJ30" s="103">
        <f t="shared" si="18"/>
        <v>6033.333333333333</v>
      </c>
      <c r="AK30" s="18"/>
      <c r="AL30" s="9"/>
      <c r="AM30" s="9"/>
    </row>
    <row r="31" spans="1:39" ht="63.95" customHeight="1" thickBot="1" x14ac:dyDescent="0.7">
      <c r="A31" s="146" t="s">
        <v>13</v>
      </c>
      <c r="B31" s="147"/>
      <c r="C31" s="55">
        <f>SUM(C21:C30)</f>
        <v>61000</v>
      </c>
      <c r="D31" s="55">
        <f>SUM(D21:D30)</f>
        <v>68075</v>
      </c>
      <c r="E31" s="55">
        <f t="shared" si="32"/>
        <v>111.59836065573769</v>
      </c>
      <c r="F31" s="55">
        <f>SUM(F21:F30)</f>
        <v>70200</v>
      </c>
      <c r="G31" s="55">
        <f t="shared" si="9"/>
        <v>103.12155710613294</v>
      </c>
      <c r="H31" s="55">
        <f>SUM(H21:H30)</f>
        <v>70500</v>
      </c>
      <c r="I31" s="55">
        <f t="shared" si="20"/>
        <v>100.42735042735043</v>
      </c>
      <c r="J31" s="55">
        <f t="shared" si="21"/>
        <v>69591.666666666672</v>
      </c>
      <c r="K31" s="55">
        <f t="shared" si="22"/>
        <v>105.04908939640704</v>
      </c>
      <c r="L31" s="55">
        <v>72967</v>
      </c>
      <c r="M31" s="55">
        <f t="shared" si="28"/>
        <v>103.49929078014183</v>
      </c>
      <c r="N31" s="81">
        <f>SUM(N21:N30)</f>
        <v>63866</v>
      </c>
      <c r="O31" s="55">
        <f t="shared" si="29"/>
        <v>87.527238340619732</v>
      </c>
      <c r="P31" s="55">
        <f>SUM(P21:P30)</f>
        <v>85833</v>
      </c>
      <c r="Q31" s="81">
        <f t="shared" si="23"/>
        <v>134.39545297967618</v>
      </c>
      <c r="R31" s="55">
        <f t="shared" si="33"/>
        <v>74222</v>
      </c>
      <c r="S31" s="55">
        <f t="shared" si="33"/>
        <v>108.47399403347924</v>
      </c>
      <c r="T31" s="55">
        <f>SUM(T21:T30)</f>
        <v>86533</v>
      </c>
      <c r="U31" s="55">
        <f>T31/P31*100</f>
        <v>100.81553714771707</v>
      </c>
      <c r="V31" s="55">
        <f>SUM(V21:V30)</f>
        <v>89667</v>
      </c>
      <c r="W31" s="55">
        <f t="shared" si="24"/>
        <v>103.62173968312666</v>
      </c>
      <c r="X31" s="55">
        <f>SUM(X21:X30)</f>
        <v>88667</v>
      </c>
      <c r="Y31" s="55">
        <f>X31/V31*100</f>
        <v>98.884762510176543</v>
      </c>
      <c r="Z31" s="55">
        <f t="shared" si="30"/>
        <v>88289</v>
      </c>
      <c r="AA31" s="55">
        <f>(U31+W31+Y31)/3</f>
        <v>101.10734644700676</v>
      </c>
      <c r="AB31" s="55">
        <f>SUM(AB21:AB30)</f>
        <v>78067</v>
      </c>
      <c r="AC31" s="55">
        <f t="shared" si="25"/>
        <v>88.045157724970963</v>
      </c>
      <c r="AD31" s="55">
        <f>SUM(AD21:AD30)</f>
        <v>81067</v>
      </c>
      <c r="AE31" s="55">
        <f t="shared" si="26"/>
        <v>103.84285293401823</v>
      </c>
      <c r="AF31" s="55">
        <f>SUM(AF21:AF30)</f>
        <v>79667</v>
      </c>
      <c r="AG31" s="55">
        <f t="shared" si="27"/>
        <v>98.273033416803386</v>
      </c>
      <c r="AH31" s="55">
        <f t="shared" si="31"/>
        <v>79600.333333333328</v>
      </c>
      <c r="AI31" s="90">
        <f t="shared" si="8"/>
        <v>96.720348025264187</v>
      </c>
      <c r="AJ31" s="82">
        <f t="shared" si="18"/>
        <v>77925.75</v>
      </c>
      <c r="AK31" s="18"/>
      <c r="AL31" s="9"/>
      <c r="AM31" s="9"/>
    </row>
    <row r="32" spans="1:39" ht="63.95" customHeight="1" x14ac:dyDescent="0.65">
      <c r="A32" s="138" t="s">
        <v>46</v>
      </c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1"/>
      <c r="AJ32" s="142"/>
      <c r="AK32" s="18"/>
      <c r="AL32" s="9"/>
      <c r="AM32" s="9"/>
    </row>
    <row r="33" spans="1:46" ht="63.95" customHeight="1" x14ac:dyDescent="0.65">
      <c r="A33" s="95" t="s">
        <v>283</v>
      </c>
      <c r="B33" s="95" t="s">
        <v>281</v>
      </c>
      <c r="C33" s="95">
        <v>25000</v>
      </c>
      <c r="D33" s="95">
        <v>25000</v>
      </c>
      <c r="E33" s="96">
        <f>(D33/C33)*100</f>
        <v>100</v>
      </c>
      <c r="F33" s="95">
        <v>20000</v>
      </c>
      <c r="G33" s="96">
        <f>(F33/D33)*100</f>
        <v>80</v>
      </c>
      <c r="H33" s="35">
        <v>17666</v>
      </c>
      <c r="I33" s="96">
        <f t="shared" ref="I33:I42" si="36">(H33/F33)*100</f>
        <v>88.33</v>
      </c>
      <c r="J33" s="96">
        <f t="shared" ref="J33:K42" si="37">(D33+F33+H33)/3</f>
        <v>20888.666666666668</v>
      </c>
      <c r="K33" s="96">
        <f t="shared" si="37"/>
        <v>89.443333333333328</v>
      </c>
      <c r="L33" s="35">
        <v>15000</v>
      </c>
      <c r="M33" s="96">
        <f t="shared" ref="M33:M42" si="38">(L33/H33)*100</f>
        <v>84.908864485452284</v>
      </c>
      <c r="N33" s="96">
        <v>15000</v>
      </c>
      <c r="O33" s="96">
        <f>(N33/L33)*100</f>
        <v>100</v>
      </c>
      <c r="P33" s="95">
        <v>15000</v>
      </c>
      <c r="Q33" s="96">
        <f t="shared" ref="Q33:Q42" si="39">(P33/N33)*100</f>
        <v>100</v>
      </c>
      <c r="R33" s="96">
        <f>(L33+N33+P33)/3</f>
        <v>15000</v>
      </c>
      <c r="S33" s="96">
        <f t="shared" ref="S33:S42" si="40">(M33+O33+Q33)/3</f>
        <v>94.969621495150761</v>
      </c>
      <c r="T33" s="35">
        <v>17500</v>
      </c>
      <c r="U33" s="96">
        <f t="shared" ref="U33:U42" si="41">(T33/P33)*100</f>
        <v>116.66666666666667</v>
      </c>
      <c r="V33" s="35">
        <v>15000</v>
      </c>
      <c r="W33" s="96">
        <f>(V33/T33)*100</f>
        <v>85.714285714285708</v>
      </c>
      <c r="X33" s="96">
        <v>19333</v>
      </c>
      <c r="Y33" s="96">
        <f t="shared" ref="Y33:Y42" si="42">(X33/V33)*100</f>
        <v>128.88666666666666</v>
      </c>
      <c r="Z33" s="96">
        <f>(T33+V33+X33)/3</f>
        <v>17277.666666666668</v>
      </c>
      <c r="AA33" s="96">
        <f t="shared" ref="AA33" si="43">(U33+W33+Y33)/3</f>
        <v>110.42253968253969</v>
      </c>
      <c r="AB33" s="95">
        <v>18666</v>
      </c>
      <c r="AC33" s="96">
        <f>(AB33/X33)*100</f>
        <v>96.549940516215798</v>
      </c>
      <c r="AD33" s="95">
        <v>17600</v>
      </c>
      <c r="AE33" s="96">
        <f>(AD33/AB33)*100</f>
        <v>94.289081752919742</v>
      </c>
      <c r="AF33" s="95">
        <v>17333</v>
      </c>
      <c r="AG33" s="96">
        <f>AF33/AD33*100</f>
        <v>98.482954545454547</v>
      </c>
      <c r="AH33" s="96">
        <f>(AB33+AD33+AF33)/3</f>
        <v>17866.333333333332</v>
      </c>
      <c r="AI33" s="96">
        <f>(AC33+AE33+AG33)/3</f>
        <v>96.440658938196691</v>
      </c>
      <c r="AJ33" s="96">
        <f>(J33+R33+Z33+AH33)/4</f>
        <v>17758.166666666668</v>
      </c>
      <c r="AK33" s="18"/>
      <c r="AL33" s="9"/>
      <c r="AM33" s="9"/>
    </row>
    <row r="34" spans="1:46" ht="63.95" customHeight="1" x14ac:dyDescent="0.65">
      <c r="A34" s="95" t="s">
        <v>284</v>
      </c>
      <c r="B34" s="95" t="s">
        <v>281</v>
      </c>
      <c r="C34" s="95">
        <v>9000</v>
      </c>
      <c r="D34" s="95">
        <v>9000</v>
      </c>
      <c r="E34" s="96">
        <f>(D34/C34)*100</f>
        <v>100</v>
      </c>
      <c r="F34" s="95">
        <v>9000</v>
      </c>
      <c r="G34" s="96">
        <f>(F34/D34)*100</f>
        <v>100</v>
      </c>
      <c r="H34" s="35">
        <v>9000</v>
      </c>
      <c r="I34" s="96">
        <f t="shared" si="36"/>
        <v>100</v>
      </c>
      <c r="J34" s="96">
        <f t="shared" si="37"/>
        <v>9000</v>
      </c>
      <c r="K34" s="96">
        <f t="shared" si="37"/>
        <v>100</v>
      </c>
      <c r="L34" s="35">
        <v>9000</v>
      </c>
      <c r="M34" s="96">
        <f t="shared" si="38"/>
        <v>100</v>
      </c>
      <c r="N34" s="96">
        <v>9000</v>
      </c>
      <c r="O34" s="96">
        <f>(N34/L34)*100</f>
        <v>100</v>
      </c>
      <c r="P34" s="95">
        <v>9000</v>
      </c>
      <c r="Q34" s="96">
        <f t="shared" si="39"/>
        <v>100</v>
      </c>
      <c r="R34" s="96">
        <f>(L34+N34+P34)/3</f>
        <v>9000</v>
      </c>
      <c r="S34" s="96">
        <f t="shared" si="40"/>
        <v>100</v>
      </c>
      <c r="T34" s="35">
        <v>9000</v>
      </c>
      <c r="U34" s="96">
        <f t="shared" si="41"/>
        <v>100</v>
      </c>
      <c r="V34" s="35">
        <v>8667</v>
      </c>
      <c r="W34" s="96">
        <f>(V34/T34)*100</f>
        <v>96.3</v>
      </c>
      <c r="X34" s="96">
        <v>9000</v>
      </c>
      <c r="Y34" s="96">
        <f t="shared" si="42"/>
        <v>103.84215991692626</v>
      </c>
      <c r="Z34" s="96">
        <f t="shared" ref="Z34:Z42" si="44">(T34+V34+X34)/3</f>
        <v>8889</v>
      </c>
      <c r="AA34" s="96">
        <f>(U34+W34+Y34)/3</f>
        <v>100.04738663897542</v>
      </c>
      <c r="AB34" s="95">
        <v>9000</v>
      </c>
      <c r="AC34" s="96">
        <f t="shared" ref="AC34:AC42" si="45">(AB34/X34)*100</f>
        <v>100</v>
      </c>
      <c r="AD34" s="95">
        <v>8000</v>
      </c>
      <c r="AE34" s="96">
        <f>(AD34/AB34)*100</f>
        <v>88.888888888888886</v>
      </c>
      <c r="AF34" s="95">
        <v>8000</v>
      </c>
      <c r="AG34" s="96">
        <f>AF34/AD34*100</f>
        <v>100</v>
      </c>
      <c r="AH34" s="96">
        <f>(AB34+AD34+AF34)/3</f>
        <v>8333.3333333333339</v>
      </c>
      <c r="AI34" s="96">
        <f>(AC34+AE34+AG34)/3</f>
        <v>96.296296296296305</v>
      </c>
      <c r="AJ34" s="96">
        <f>(J34+R34+Z34+AH34)/4</f>
        <v>8805.5833333333339</v>
      </c>
      <c r="AK34" s="18"/>
      <c r="AL34" s="9"/>
      <c r="AM34" s="9"/>
    </row>
    <row r="35" spans="1:46" ht="63.95" customHeight="1" x14ac:dyDescent="0.65">
      <c r="A35" s="35" t="s">
        <v>262</v>
      </c>
      <c r="B35" s="35" t="s">
        <v>281</v>
      </c>
      <c r="C35" s="35" t="s">
        <v>47</v>
      </c>
      <c r="D35" s="35">
        <v>11000</v>
      </c>
      <c r="E35" s="35">
        <v>0</v>
      </c>
      <c r="F35" s="35">
        <v>10000</v>
      </c>
      <c r="G35" s="35">
        <f t="shared" ref="G35:G36" si="46">(F35/D35)*100</f>
        <v>90.909090909090907</v>
      </c>
      <c r="H35" s="35">
        <v>8666</v>
      </c>
      <c r="I35" s="35">
        <f t="shared" si="36"/>
        <v>86.66</v>
      </c>
      <c r="J35" s="35">
        <f>(D35+F35+H35)/3</f>
        <v>9888.6666666666661</v>
      </c>
      <c r="K35" s="35">
        <f>(E35+G35+I35)/2</f>
        <v>88.784545454545452</v>
      </c>
      <c r="L35" s="35">
        <v>9000</v>
      </c>
      <c r="M35" s="35">
        <f t="shared" si="38"/>
        <v>103.85414262635588</v>
      </c>
      <c r="N35" s="35">
        <v>9000</v>
      </c>
      <c r="O35" s="35">
        <f t="shared" ref="O35:O36" si="47">(N35/L35)*100</f>
        <v>100</v>
      </c>
      <c r="P35" s="35">
        <v>10000</v>
      </c>
      <c r="Q35" s="99">
        <f t="shared" si="39"/>
        <v>111.11111111111111</v>
      </c>
      <c r="R35" s="35">
        <f t="shared" ref="R35:S36" si="48">(L35+N35+P35)/3</f>
        <v>9333.3333333333339</v>
      </c>
      <c r="S35" s="35">
        <f t="shared" si="48"/>
        <v>104.98841791248901</v>
      </c>
      <c r="T35" s="35">
        <v>12666</v>
      </c>
      <c r="U35" s="35">
        <f>T35/P35*100</f>
        <v>126.66</v>
      </c>
      <c r="V35" s="35">
        <v>0</v>
      </c>
      <c r="W35" s="35">
        <f t="shared" ref="W35:W36" si="49">V35/T35*100</f>
        <v>0</v>
      </c>
      <c r="X35" s="35">
        <v>12000</v>
      </c>
      <c r="Y35" s="35">
        <v>0</v>
      </c>
      <c r="Z35" s="35">
        <f>(T35+V35+X35)/2</f>
        <v>12333</v>
      </c>
      <c r="AA35" s="35">
        <f>(U35+W35+Y35)/1</f>
        <v>126.66</v>
      </c>
      <c r="AB35" s="35">
        <v>12000</v>
      </c>
      <c r="AC35" s="35">
        <f t="shared" si="45"/>
        <v>100</v>
      </c>
      <c r="AD35" s="35">
        <v>7667</v>
      </c>
      <c r="AE35" s="35">
        <f t="shared" ref="AE35:AE36" si="50">AD35/AB35*100</f>
        <v>63.891666666666666</v>
      </c>
      <c r="AF35" s="35">
        <v>8000</v>
      </c>
      <c r="AG35" s="35">
        <f t="shared" ref="AG35:AG36" si="51">AF35/AD35*100</f>
        <v>104.34328942219904</v>
      </c>
      <c r="AH35" s="35">
        <f t="shared" ref="AH35:AI36" si="52">(AB35+AD35+AF35)/3</f>
        <v>9222.3333333333339</v>
      </c>
      <c r="AI35" s="35">
        <f t="shared" si="52"/>
        <v>89.411652029621905</v>
      </c>
      <c r="AJ35" s="35">
        <f t="shared" ref="AJ35" si="53">(J35+R35+Z35+AH35)/4</f>
        <v>10194.333333333334</v>
      </c>
      <c r="AK35" s="18"/>
      <c r="AL35" s="9"/>
      <c r="AM35" s="9"/>
    </row>
    <row r="36" spans="1:46" ht="63.95" customHeight="1" x14ac:dyDescent="0.65">
      <c r="A36" s="35" t="s">
        <v>187</v>
      </c>
      <c r="B36" s="35" t="s">
        <v>281</v>
      </c>
      <c r="C36" s="35">
        <v>14000</v>
      </c>
      <c r="D36" s="35">
        <v>14000</v>
      </c>
      <c r="E36" s="35">
        <f t="shared" ref="E36:E42" si="54">(D36/C36)*100</f>
        <v>100</v>
      </c>
      <c r="F36" s="35">
        <v>12000</v>
      </c>
      <c r="G36" s="35">
        <f t="shared" si="46"/>
        <v>85.714285714285708</v>
      </c>
      <c r="H36" s="35">
        <v>13000</v>
      </c>
      <c r="I36" s="35">
        <f t="shared" si="36"/>
        <v>108.33333333333333</v>
      </c>
      <c r="J36" s="35">
        <f t="shared" ref="J36:K36" si="55">(D36+F36+H36)/3</f>
        <v>13000</v>
      </c>
      <c r="K36" s="35">
        <f t="shared" si="55"/>
        <v>98.015873015873012</v>
      </c>
      <c r="L36" s="35">
        <v>12667</v>
      </c>
      <c r="M36" s="35">
        <f t="shared" si="38"/>
        <v>97.438461538461539</v>
      </c>
      <c r="N36" s="35">
        <v>13000</v>
      </c>
      <c r="O36" s="35">
        <f t="shared" si="47"/>
        <v>102.62887818741613</v>
      </c>
      <c r="P36" s="35">
        <v>13333</v>
      </c>
      <c r="Q36" s="99">
        <f t="shared" si="39"/>
        <v>102.56153846153846</v>
      </c>
      <c r="R36" s="35">
        <f t="shared" si="48"/>
        <v>13000</v>
      </c>
      <c r="S36" s="35">
        <f t="shared" si="48"/>
        <v>100.87629272913871</v>
      </c>
      <c r="T36" s="35">
        <v>15000</v>
      </c>
      <c r="U36" s="35">
        <f>T36/P36*100</f>
        <v>112.50281257031425</v>
      </c>
      <c r="V36" s="35">
        <v>12600</v>
      </c>
      <c r="W36" s="35">
        <f t="shared" si="49"/>
        <v>84</v>
      </c>
      <c r="X36" s="96">
        <v>14667</v>
      </c>
      <c r="Y36" s="35">
        <f>X36/V36*100</f>
        <v>116.4047619047619</v>
      </c>
      <c r="Z36" s="35">
        <f>(T36+V36+X36)/3</f>
        <v>14089</v>
      </c>
      <c r="AA36" s="35">
        <f>(U36+W36+Y36)/3</f>
        <v>104.30252482502537</v>
      </c>
      <c r="AB36" s="35">
        <v>15000</v>
      </c>
      <c r="AC36" s="35">
        <f t="shared" si="45"/>
        <v>102.2704029453876</v>
      </c>
      <c r="AD36" s="35">
        <v>14000</v>
      </c>
      <c r="AE36" s="35">
        <f t="shared" si="50"/>
        <v>93.333333333333329</v>
      </c>
      <c r="AF36" s="35">
        <v>14667</v>
      </c>
      <c r="AG36" s="35">
        <f t="shared" si="51"/>
        <v>104.76428571428571</v>
      </c>
      <c r="AH36" s="35">
        <f t="shared" si="52"/>
        <v>14555.666666666666</v>
      </c>
      <c r="AI36" s="35">
        <f t="shared" si="52"/>
        <v>100.12267399766888</v>
      </c>
      <c r="AJ36" s="35">
        <f>(J36+R36+Z36+AH36)/4</f>
        <v>13661.166666666666</v>
      </c>
      <c r="AK36" s="18"/>
      <c r="AL36" s="9"/>
      <c r="AM36" s="9"/>
    </row>
    <row r="37" spans="1:46" ht="63.95" customHeight="1" thickBot="1" x14ac:dyDescent="0.7">
      <c r="A37" s="95" t="s">
        <v>285</v>
      </c>
      <c r="B37" s="95" t="s">
        <v>281</v>
      </c>
      <c r="C37" s="95">
        <v>3500</v>
      </c>
      <c r="D37" s="95">
        <v>4000</v>
      </c>
      <c r="E37" s="96">
        <f t="shared" si="54"/>
        <v>114.28571428571428</v>
      </c>
      <c r="F37" s="95" t="s">
        <v>47</v>
      </c>
      <c r="G37" s="95" t="s">
        <v>47</v>
      </c>
      <c r="H37" s="95" t="s">
        <v>47</v>
      </c>
      <c r="I37" s="95" t="s">
        <v>47</v>
      </c>
      <c r="J37" s="96">
        <f>(D37)/1</f>
        <v>4000</v>
      </c>
      <c r="K37" s="96" t="e">
        <f>(E37+G37+I37)/1</f>
        <v>#VALUE!</v>
      </c>
      <c r="L37" s="35" t="s">
        <v>47</v>
      </c>
      <c r="M37" s="35" t="s">
        <v>47</v>
      </c>
      <c r="N37" s="35" t="s">
        <v>47</v>
      </c>
      <c r="O37" s="35" t="s">
        <v>47</v>
      </c>
      <c r="P37" s="35" t="s">
        <v>47</v>
      </c>
      <c r="Q37" s="35" t="s">
        <v>47</v>
      </c>
      <c r="R37" s="35" t="s">
        <v>47</v>
      </c>
      <c r="S37" s="35" t="s">
        <v>47</v>
      </c>
      <c r="T37" s="35" t="s">
        <v>47</v>
      </c>
      <c r="U37" s="35" t="s">
        <v>47</v>
      </c>
      <c r="V37" s="35" t="s">
        <v>47</v>
      </c>
      <c r="W37" s="35" t="s">
        <v>47</v>
      </c>
      <c r="X37" s="35" t="s">
        <v>47</v>
      </c>
      <c r="Y37" s="35" t="s">
        <v>47</v>
      </c>
      <c r="Z37" s="35" t="s">
        <v>47</v>
      </c>
      <c r="AA37" s="35" t="s">
        <v>47</v>
      </c>
      <c r="AB37" s="35" t="s">
        <v>47</v>
      </c>
      <c r="AC37" s="35" t="s">
        <v>47</v>
      </c>
      <c r="AD37" s="35" t="s">
        <v>47</v>
      </c>
      <c r="AE37" s="35" t="s">
        <v>47</v>
      </c>
      <c r="AF37" s="35" t="s">
        <v>47</v>
      </c>
      <c r="AG37" s="35" t="s">
        <v>47</v>
      </c>
      <c r="AH37" s="35" t="s">
        <v>47</v>
      </c>
      <c r="AI37" s="35" t="s">
        <v>47</v>
      </c>
      <c r="AJ37" s="96">
        <f>(J37)/1</f>
        <v>4000</v>
      </c>
      <c r="AK37" s="18"/>
      <c r="AL37" s="9"/>
      <c r="AM37" s="9" t="s">
        <v>141</v>
      </c>
    </row>
    <row r="38" spans="1:46" ht="63.95" customHeight="1" thickBot="1" x14ac:dyDescent="0.7">
      <c r="A38" s="146" t="s">
        <v>317</v>
      </c>
      <c r="B38" s="147"/>
      <c r="C38" s="55">
        <f>SUM(C33:C37)</f>
        <v>51500</v>
      </c>
      <c r="D38" s="55">
        <f>SUM(D33:D37)</f>
        <v>63000</v>
      </c>
      <c r="E38" s="55">
        <f>(D38/C38)*100</f>
        <v>122.33009708737863</v>
      </c>
      <c r="F38" s="55">
        <f>SUM(F33:F37)</f>
        <v>51000</v>
      </c>
      <c r="G38" s="55">
        <f t="shared" ref="G38:G43" si="56">(F38/D38)*100</f>
        <v>80.952380952380949</v>
      </c>
      <c r="H38" s="55">
        <f>SUM(H33:H37)</f>
        <v>48332</v>
      </c>
      <c r="I38" s="55">
        <f>(H38/F38)*100</f>
        <v>94.768627450980389</v>
      </c>
      <c r="J38" s="98">
        <f>(D38+F38+H38)/3</f>
        <v>54110.666666666664</v>
      </c>
      <c r="K38" s="55">
        <f>(E38+G38+I38)/3</f>
        <v>99.350368496913333</v>
      </c>
      <c r="L38" s="55">
        <f>SUM(L33:L37)</f>
        <v>45667</v>
      </c>
      <c r="M38" s="55">
        <f>(L38/H38)*100</f>
        <v>94.486054787718274</v>
      </c>
      <c r="N38" s="55">
        <f>SUM(N33:N37)</f>
        <v>46000</v>
      </c>
      <c r="O38" s="55">
        <f>(N38/L38)*100</f>
        <v>100.72919175772439</v>
      </c>
      <c r="P38" s="55">
        <f>SUM(P33:P37)</f>
        <v>47333</v>
      </c>
      <c r="Q38" s="81">
        <f>(P38/N38)*100</f>
        <v>102.89782608695653</v>
      </c>
      <c r="R38" s="98">
        <f>(L38+N38+P38)/3</f>
        <v>46333.333333333336</v>
      </c>
      <c r="S38" s="55">
        <f>(M38+O38+Q38)/3</f>
        <v>99.371024210799717</v>
      </c>
      <c r="T38" s="55">
        <f>SUM(T33:T37)</f>
        <v>54166</v>
      </c>
      <c r="U38" s="55">
        <f>T38/P38*100</f>
        <v>114.43601715505038</v>
      </c>
      <c r="V38" s="55">
        <f>SUM(V33:V37)</f>
        <v>36267</v>
      </c>
      <c r="W38" s="55">
        <f>V38/T38*100</f>
        <v>66.955285603515122</v>
      </c>
      <c r="X38" s="55">
        <f>SUM(X33:X37)</f>
        <v>55000</v>
      </c>
      <c r="Y38" s="55">
        <f>X38/V38*100</f>
        <v>151.65301789505611</v>
      </c>
      <c r="Z38" s="98">
        <f t="shared" ref="Z38:AA41" si="57">(T38+V38+X38)/3</f>
        <v>48477.666666666664</v>
      </c>
      <c r="AA38" s="55">
        <f t="shared" si="57"/>
        <v>111.01477355120721</v>
      </c>
      <c r="AB38" s="55">
        <f>SUM(AB33:AB37)</f>
        <v>54666</v>
      </c>
      <c r="AC38" s="55">
        <f>(AB38/X38)*100</f>
        <v>99.392727272727271</v>
      </c>
      <c r="AD38" s="55">
        <f>SUM(AD33:AD37)</f>
        <v>47267</v>
      </c>
      <c r="AE38" s="55">
        <f>AD38/AB38*100</f>
        <v>86.465078842424901</v>
      </c>
      <c r="AF38" s="55">
        <f>SUM(AF33:AF37)</f>
        <v>48000</v>
      </c>
      <c r="AG38" s="55">
        <f>AF38/AD38*100</f>
        <v>101.55076480419743</v>
      </c>
      <c r="AH38" s="55">
        <f>(AB38+AD38+AF38)/3</f>
        <v>49977.666666666664</v>
      </c>
      <c r="AI38" s="116">
        <f>(AC38+AE38+AG38)/3</f>
        <v>95.802856973116533</v>
      </c>
      <c r="AJ38" s="82">
        <f>(J38+R38+Z38+AH38)/4</f>
        <v>49724.833333333328</v>
      </c>
      <c r="AK38" s="18"/>
      <c r="AL38" s="9"/>
      <c r="AM38" s="9"/>
    </row>
    <row r="39" spans="1:46" ht="63.95" customHeight="1" thickBot="1" x14ac:dyDescent="0.7">
      <c r="A39" s="146" t="s">
        <v>319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7"/>
      <c r="AJ39" s="118">
        <f>AJ38/5</f>
        <v>9944.9666666666653</v>
      </c>
      <c r="AK39" s="18"/>
      <c r="AL39" s="9"/>
      <c r="AM39" s="9"/>
    </row>
    <row r="40" spans="1:46" ht="63.95" customHeight="1" x14ac:dyDescent="0.65">
      <c r="A40" s="95" t="s">
        <v>286</v>
      </c>
      <c r="B40" s="95" t="s">
        <v>287</v>
      </c>
      <c r="C40" s="95">
        <v>2200</v>
      </c>
      <c r="D40" s="95">
        <v>2200</v>
      </c>
      <c r="E40" s="96">
        <f t="shared" si="54"/>
        <v>100</v>
      </c>
      <c r="F40" s="95">
        <v>2300</v>
      </c>
      <c r="G40" s="96">
        <f t="shared" si="56"/>
        <v>104.54545454545455</v>
      </c>
      <c r="H40" s="35">
        <v>2400</v>
      </c>
      <c r="I40" s="96">
        <f t="shared" si="36"/>
        <v>104.34782608695652</v>
      </c>
      <c r="J40" s="96">
        <f>(D40+F40+H40)/3</f>
        <v>2300</v>
      </c>
      <c r="K40" s="96">
        <f>(E40+G40+I40)/3</f>
        <v>102.96442687747036</v>
      </c>
      <c r="L40" s="35">
        <v>2400</v>
      </c>
      <c r="M40" s="96">
        <f t="shared" si="38"/>
        <v>100</v>
      </c>
      <c r="N40" s="96">
        <v>2400</v>
      </c>
      <c r="O40" s="96">
        <f>(N40/L40)*100</f>
        <v>100</v>
      </c>
      <c r="P40" s="95">
        <v>2400</v>
      </c>
      <c r="Q40" s="96">
        <f t="shared" si="39"/>
        <v>100</v>
      </c>
      <c r="R40" s="96">
        <f>(L40+N40+P40)/3</f>
        <v>2400</v>
      </c>
      <c r="S40" s="96">
        <f t="shared" si="40"/>
        <v>100</v>
      </c>
      <c r="T40" s="35">
        <v>2400</v>
      </c>
      <c r="U40" s="96">
        <f t="shared" si="41"/>
        <v>100</v>
      </c>
      <c r="V40" s="35">
        <v>3300</v>
      </c>
      <c r="W40" s="96">
        <f>(V40/T40)*100</f>
        <v>137.5</v>
      </c>
      <c r="X40" s="96">
        <v>3300</v>
      </c>
      <c r="Y40" s="96">
        <f t="shared" si="42"/>
        <v>100</v>
      </c>
      <c r="Z40" s="96">
        <f t="shared" si="57"/>
        <v>3000</v>
      </c>
      <c r="AA40" s="96">
        <f t="shared" si="57"/>
        <v>112.5</v>
      </c>
      <c r="AB40" s="95">
        <v>3300</v>
      </c>
      <c r="AC40" s="96">
        <f t="shared" si="45"/>
        <v>100</v>
      </c>
      <c r="AD40" s="95">
        <v>3400</v>
      </c>
      <c r="AE40" s="96">
        <f>(AD40/AB40)*100</f>
        <v>103.03030303030303</v>
      </c>
      <c r="AF40" s="95">
        <v>3500</v>
      </c>
      <c r="AG40" s="96">
        <f t="shared" ref="AG40:AG42" si="58">AF40/AD40*100</f>
        <v>102.94117647058823</v>
      </c>
      <c r="AH40" s="96">
        <f>(AB40+AD40+AF40)/3</f>
        <v>3400</v>
      </c>
      <c r="AI40" s="96">
        <f t="shared" ref="AI40:AI42" si="59">(AC40+AE40+AG40)/3</f>
        <v>101.99049316696376</v>
      </c>
      <c r="AJ40" s="96">
        <f>(J40+R40+Z40+AH40)/4</f>
        <v>2775</v>
      </c>
      <c r="AK40" s="18"/>
      <c r="AL40" s="9"/>
      <c r="AM40" s="9"/>
    </row>
    <row r="41" spans="1:46" ht="63.95" customHeight="1" x14ac:dyDescent="0.65">
      <c r="A41" s="95" t="s">
        <v>288</v>
      </c>
      <c r="B41" s="95" t="s">
        <v>289</v>
      </c>
      <c r="C41" s="95">
        <v>1000</v>
      </c>
      <c r="D41" s="95">
        <v>1100</v>
      </c>
      <c r="E41" s="96">
        <f t="shared" si="54"/>
        <v>110.00000000000001</v>
      </c>
      <c r="F41" s="95">
        <v>1200</v>
      </c>
      <c r="G41" s="96">
        <f t="shared" si="56"/>
        <v>109.09090909090908</v>
      </c>
      <c r="H41" s="35">
        <v>1200</v>
      </c>
      <c r="I41" s="96">
        <f t="shared" si="36"/>
        <v>100</v>
      </c>
      <c r="J41" s="96">
        <f t="shared" si="37"/>
        <v>1166.6666666666667</v>
      </c>
      <c r="K41" s="96">
        <f>(E41+G41+I41)/3</f>
        <v>106.36363636363637</v>
      </c>
      <c r="L41" s="35">
        <v>1200</v>
      </c>
      <c r="M41" s="96">
        <f t="shared" si="38"/>
        <v>100</v>
      </c>
      <c r="N41" s="96">
        <v>1200</v>
      </c>
      <c r="O41" s="96">
        <f>(N41/L41)*100</f>
        <v>100</v>
      </c>
      <c r="P41" s="95">
        <v>1200</v>
      </c>
      <c r="Q41" s="96">
        <f t="shared" si="39"/>
        <v>100</v>
      </c>
      <c r="R41" s="96">
        <f>(L41+N41+P41)/3</f>
        <v>1200</v>
      </c>
      <c r="S41" s="96">
        <f t="shared" si="40"/>
        <v>100</v>
      </c>
      <c r="T41" s="35">
        <v>1300</v>
      </c>
      <c r="U41" s="96">
        <f t="shared" si="41"/>
        <v>108.33333333333333</v>
      </c>
      <c r="V41" s="35">
        <v>1300</v>
      </c>
      <c r="W41" s="96">
        <f>(V41/T41)*100</f>
        <v>100</v>
      </c>
      <c r="X41" s="96">
        <v>1333</v>
      </c>
      <c r="Y41" s="96">
        <f t="shared" si="42"/>
        <v>102.53846153846153</v>
      </c>
      <c r="Z41" s="96">
        <f t="shared" si="57"/>
        <v>1311</v>
      </c>
      <c r="AA41" s="96">
        <f t="shared" si="57"/>
        <v>103.62393162393163</v>
      </c>
      <c r="AB41" s="95">
        <v>1366</v>
      </c>
      <c r="AC41" s="96">
        <f t="shared" si="45"/>
        <v>102.47561890472619</v>
      </c>
      <c r="AD41" s="95">
        <v>1400</v>
      </c>
      <c r="AE41" s="96">
        <f>(AD41/AB41)*100</f>
        <v>102.48901903367495</v>
      </c>
      <c r="AF41" s="95">
        <v>1500</v>
      </c>
      <c r="AG41" s="96">
        <f t="shared" si="58"/>
        <v>107.14285714285714</v>
      </c>
      <c r="AH41" s="96">
        <f>(AB41+AD41+AF41)/3</f>
        <v>1422</v>
      </c>
      <c r="AI41" s="96">
        <f t="shared" si="59"/>
        <v>104.03583169375277</v>
      </c>
      <c r="AJ41" s="96">
        <f>(J41+R41+Z41+AH41)/4</f>
        <v>1274.9166666666667</v>
      </c>
      <c r="AK41" s="18"/>
      <c r="AL41" s="9"/>
      <c r="AM41" s="9"/>
    </row>
    <row r="42" spans="1:46" ht="63.95" customHeight="1" thickBot="1" x14ac:dyDescent="0.7">
      <c r="A42" s="95" t="s">
        <v>290</v>
      </c>
      <c r="B42" s="95" t="s">
        <v>287</v>
      </c>
      <c r="C42" s="95">
        <v>1300</v>
      </c>
      <c r="D42" s="95">
        <v>1300</v>
      </c>
      <c r="E42" s="96">
        <f t="shared" si="54"/>
        <v>100</v>
      </c>
      <c r="F42" s="95">
        <v>1300</v>
      </c>
      <c r="G42" s="96">
        <f t="shared" si="56"/>
        <v>100</v>
      </c>
      <c r="H42" s="35">
        <v>1300</v>
      </c>
      <c r="I42" s="96">
        <f t="shared" si="36"/>
        <v>100</v>
      </c>
      <c r="J42" s="96">
        <f t="shared" si="37"/>
        <v>1300</v>
      </c>
      <c r="K42" s="96">
        <f>(E42+G42+I42)/3</f>
        <v>100</v>
      </c>
      <c r="L42" s="97">
        <v>1300</v>
      </c>
      <c r="M42" s="96">
        <f t="shared" si="38"/>
        <v>100</v>
      </c>
      <c r="N42" s="27">
        <v>1300</v>
      </c>
      <c r="O42" s="96">
        <f>(N42/L42)*100</f>
        <v>100</v>
      </c>
      <c r="P42" s="95">
        <v>1400</v>
      </c>
      <c r="Q42" s="96">
        <f t="shared" si="39"/>
        <v>107.69230769230769</v>
      </c>
      <c r="R42" s="96">
        <f>(L42+N42+P42)/3</f>
        <v>1333.3333333333333</v>
      </c>
      <c r="S42" s="96">
        <f t="shared" si="40"/>
        <v>102.56410256410255</v>
      </c>
      <c r="T42" s="35">
        <v>1300</v>
      </c>
      <c r="U42" s="96">
        <f t="shared" si="41"/>
        <v>92.857142857142861</v>
      </c>
      <c r="V42" s="35">
        <v>1500</v>
      </c>
      <c r="W42" s="96">
        <f>(V42/T42)*100</f>
        <v>115.38461538461537</v>
      </c>
      <c r="X42" s="27">
        <v>1500</v>
      </c>
      <c r="Y42" s="96">
        <f t="shared" si="42"/>
        <v>100</v>
      </c>
      <c r="Z42" s="96">
        <f t="shared" si="44"/>
        <v>1433.3333333333333</v>
      </c>
      <c r="AA42" s="96">
        <f>(U42+W42+Y42)/3</f>
        <v>102.74725274725274</v>
      </c>
      <c r="AB42" s="95">
        <v>1500</v>
      </c>
      <c r="AC42" s="96">
        <f t="shared" si="45"/>
        <v>100</v>
      </c>
      <c r="AD42" s="95">
        <v>1600</v>
      </c>
      <c r="AE42" s="96">
        <f>(AD42/AB42)*100</f>
        <v>106.66666666666667</v>
      </c>
      <c r="AF42" s="95">
        <v>1533</v>
      </c>
      <c r="AG42" s="96">
        <f t="shared" si="58"/>
        <v>95.8125</v>
      </c>
      <c r="AH42" s="96">
        <f>(AB42+AD42+AF42)/3</f>
        <v>1544.3333333333333</v>
      </c>
      <c r="AI42" s="96">
        <f t="shared" si="59"/>
        <v>100.8263888888889</v>
      </c>
      <c r="AJ42" s="96">
        <f>(J42+R42+Z42+AH42)/4</f>
        <v>1402.7499999999998</v>
      </c>
      <c r="AK42" s="18"/>
      <c r="AL42" s="9"/>
      <c r="AM42" s="9"/>
    </row>
    <row r="43" spans="1:46" ht="63.95" customHeight="1" thickBot="1" x14ac:dyDescent="0.7">
      <c r="A43" s="146" t="s">
        <v>318</v>
      </c>
      <c r="B43" s="147"/>
      <c r="C43" s="55">
        <f>SUM(C40:C42)</f>
        <v>4500</v>
      </c>
      <c r="D43" s="55">
        <f>SUM(D40:D42)</f>
        <v>4600</v>
      </c>
      <c r="E43" s="55">
        <f>(D43/C43)*100</f>
        <v>102.22222222222221</v>
      </c>
      <c r="F43" s="55">
        <f>SUM(F40:F42)</f>
        <v>4800</v>
      </c>
      <c r="G43" s="55">
        <f t="shared" si="56"/>
        <v>104.34782608695652</v>
      </c>
      <c r="H43" s="55">
        <f>SUM(H40:H42)</f>
        <v>4900</v>
      </c>
      <c r="I43" s="55">
        <f>(H43/F43)*100</f>
        <v>102.08333333333333</v>
      </c>
      <c r="J43" s="98">
        <f>(D43+F43+H43)/3</f>
        <v>4766.666666666667</v>
      </c>
      <c r="K43" s="55">
        <f>(E43+G43+I43)/3</f>
        <v>102.88446054750402</v>
      </c>
      <c r="L43" s="55">
        <f>SUM(L40:L42)</f>
        <v>4900</v>
      </c>
      <c r="M43" s="55">
        <f>(L43/H43)*100</f>
        <v>100</v>
      </c>
      <c r="N43" s="55">
        <f>SUM(N40:N42)</f>
        <v>4900</v>
      </c>
      <c r="O43" s="55">
        <f>(N43/L43)*100</f>
        <v>100</v>
      </c>
      <c r="P43" s="55">
        <f>SUM(P40:P42)</f>
        <v>5000</v>
      </c>
      <c r="Q43" s="81">
        <f>(P43/N43)*100</f>
        <v>102.04081632653062</v>
      </c>
      <c r="R43" s="98">
        <f>(L43+N43+P43)/3</f>
        <v>4933.333333333333</v>
      </c>
      <c r="S43" s="55">
        <f>(M43+O43+Q43)/3</f>
        <v>100.68027210884354</v>
      </c>
      <c r="T43" s="55">
        <f>SUM(T40:T42)</f>
        <v>5000</v>
      </c>
      <c r="U43" s="55">
        <f>T43/P43*100</f>
        <v>100</v>
      </c>
      <c r="V43" s="55">
        <f>SUM(V40:V42)</f>
        <v>6100</v>
      </c>
      <c r="W43" s="55">
        <f>V43/T43*100</f>
        <v>122</v>
      </c>
      <c r="X43" s="55">
        <f>SUM(X40:X42)</f>
        <v>6133</v>
      </c>
      <c r="Y43" s="55">
        <f>X43/V43*100</f>
        <v>100.54098360655739</v>
      </c>
      <c r="Z43" s="98">
        <f>(T43+V43+X43)/3</f>
        <v>5744.333333333333</v>
      </c>
      <c r="AA43" s="55">
        <f>(U43+W43+Y43)/3</f>
        <v>107.5136612021858</v>
      </c>
      <c r="AB43" s="55">
        <f>SUM(AB40:AB42)</f>
        <v>6166</v>
      </c>
      <c r="AC43" s="55">
        <f>(AB43/X43)*100</f>
        <v>100.53807272134354</v>
      </c>
      <c r="AD43" s="55">
        <f>SUM(AD40:AD42)</f>
        <v>6400</v>
      </c>
      <c r="AE43" s="55">
        <f>AD43/AB43*100</f>
        <v>103.79500486539087</v>
      </c>
      <c r="AF43" s="55">
        <f>SUM(AF40:AF42)</f>
        <v>6533</v>
      </c>
      <c r="AG43" s="55">
        <f>AF43/AD43*100</f>
        <v>102.078125</v>
      </c>
      <c r="AH43" s="55">
        <f>(AB43+AD43+AF43)/3</f>
        <v>6366.333333333333</v>
      </c>
      <c r="AI43" s="92">
        <f>(AC43+AE43+AG43)/3</f>
        <v>102.13706752891147</v>
      </c>
      <c r="AJ43" s="82">
        <f>(J43+R43+Z43+AH43)/4</f>
        <v>5452.6666666666661</v>
      </c>
      <c r="AK43" s="18"/>
      <c r="AL43" s="9"/>
      <c r="AM43" s="9"/>
    </row>
    <row r="44" spans="1:46" ht="63.95" customHeight="1" x14ac:dyDescent="0.65">
      <c r="A44" s="138" t="s">
        <v>279</v>
      </c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1"/>
      <c r="AJ44" s="142"/>
      <c r="AK44" s="18"/>
      <c r="AL44" s="9"/>
      <c r="AM44" s="9"/>
      <c r="AT44" s="2" t="s">
        <v>141</v>
      </c>
    </row>
    <row r="45" spans="1:46" ht="63.95" customHeight="1" x14ac:dyDescent="0.65">
      <c r="A45" s="35" t="s">
        <v>94</v>
      </c>
      <c r="B45" s="93" t="s">
        <v>291</v>
      </c>
      <c r="C45" s="35">
        <v>600</v>
      </c>
      <c r="D45" s="35">
        <v>600</v>
      </c>
      <c r="E45" s="35">
        <f t="shared" ref="E45:E52" si="60">(D45/C45)*100</f>
        <v>100</v>
      </c>
      <c r="F45" s="35">
        <v>700</v>
      </c>
      <c r="G45" s="35">
        <f t="shared" si="9"/>
        <v>116.66666666666667</v>
      </c>
      <c r="H45" s="35">
        <v>700</v>
      </c>
      <c r="I45" s="35">
        <f t="shared" ref="I45:I52" si="61">(H45/F45)*100</f>
        <v>100</v>
      </c>
      <c r="J45" s="35">
        <f t="shared" ref="J45:J52" si="62">(D45+F45+H45)/3</f>
        <v>666.66666666666663</v>
      </c>
      <c r="K45" s="35">
        <f t="shared" ref="K45:K52" si="63">(E45+G45+I45)/3</f>
        <v>105.55555555555556</v>
      </c>
      <c r="L45" s="35">
        <v>700</v>
      </c>
      <c r="M45" s="35">
        <f t="shared" si="28"/>
        <v>100</v>
      </c>
      <c r="N45" s="35">
        <v>700</v>
      </c>
      <c r="O45" s="35">
        <f t="shared" si="29"/>
        <v>100</v>
      </c>
      <c r="P45" s="35">
        <v>600</v>
      </c>
      <c r="Q45" s="99">
        <f t="shared" ref="Q45:Q52" si="64">(P45/N45)*100</f>
        <v>85.714285714285708</v>
      </c>
      <c r="R45" s="35">
        <f t="shared" ref="R45:S52" si="65">(L45+N45+P45)/3</f>
        <v>666.66666666666663</v>
      </c>
      <c r="S45" s="35">
        <f t="shared" si="65"/>
        <v>95.238095238095241</v>
      </c>
      <c r="T45" s="35">
        <v>700</v>
      </c>
      <c r="U45" s="35">
        <f t="shared" ref="U45:U52" si="66">T45/P45*100</f>
        <v>116.66666666666667</v>
      </c>
      <c r="V45" s="35">
        <v>700</v>
      </c>
      <c r="W45" s="35">
        <f t="shared" ref="W45:W52" si="67">V45/T45*100</f>
        <v>100</v>
      </c>
      <c r="X45" s="35">
        <v>700</v>
      </c>
      <c r="Y45" s="35">
        <f t="shared" ref="Y45:Y52" si="68">X45/V45*100</f>
        <v>100</v>
      </c>
      <c r="Z45" s="35">
        <f t="shared" ref="Z45:AA52" si="69">(T45+V45+X45)/3</f>
        <v>700</v>
      </c>
      <c r="AA45" s="35">
        <f t="shared" si="69"/>
        <v>105.55555555555556</v>
      </c>
      <c r="AB45" s="35">
        <v>700</v>
      </c>
      <c r="AC45" s="35">
        <f t="shared" ref="AC45:AC51" si="70">(AB45/X45)*100</f>
        <v>100</v>
      </c>
      <c r="AD45" s="35">
        <v>800</v>
      </c>
      <c r="AE45" s="35">
        <f t="shared" ref="AE45:AE52" si="71">AD45/AB45*100</f>
        <v>114.28571428571428</v>
      </c>
      <c r="AF45" s="35">
        <v>800</v>
      </c>
      <c r="AG45" s="35">
        <f t="shared" ref="AG45:AG52" si="72">AF45/AD45*100</f>
        <v>100</v>
      </c>
      <c r="AH45" s="35">
        <f t="shared" ref="AH45:AH52" si="73">(AB45+AD45+AF45)/3</f>
        <v>766.66666666666663</v>
      </c>
      <c r="AI45" s="35">
        <f t="shared" si="8"/>
        <v>104.76190476190476</v>
      </c>
      <c r="AJ45" s="35">
        <f t="shared" si="18"/>
        <v>700</v>
      </c>
      <c r="AK45" s="18"/>
      <c r="AL45" s="9"/>
      <c r="AM45" s="9"/>
    </row>
    <row r="46" spans="1:46" ht="63.95" customHeight="1" x14ac:dyDescent="0.65">
      <c r="A46" s="35" t="s">
        <v>167</v>
      </c>
      <c r="B46" s="93" t="s">
        <v>292</v>
      </c>
      <c r="C46" s="35">
        <v>1400</v>
      </c>
      <c r="D46" s="35">
        <v>1400</v>
      </c>
      <c r="E46" s="35">
        <f t="shared" si="60"/>
        <v>100</v>
      </c>
      <c r="F46" s="35">
        <v>1500</v>
      </c>
      <c r="G46" s="35">
        <f t="shared" si="9"/>
        <v>107.14285714285714</v>
      </c>
      <c r="H46" s="35">
        <v>1500</v>
      </c>
      <c r="I46" s="35">
        <f t="shared" si="61"/>
        <v>100</v>
      </c>
      <c r="J46" s="35">
        <f t="shared" si="62"/>
        <v>1466.6666666666667</v>
      </c>
      <c r="K46" s="35">
        <f t="shared" si="63"/>
        <v>102.38095238095237</v>
      </c>
      <c r="L46" s="35">
        <v>1500</v>
      </c>
      <c r="M46" s="35">
        <f t="shared" si="28"/>
        <v>100</v>
      </c>
      <c r="N46" s="35">
        <v>1500</v>
      </c>
      <c r="O46" s="35">
        <f t="shared" si="29"/>
        <v>100</v>
      </c>
      <c r="P46" s="35">
        <v>1600</v>
      </c>
      <c r="Q46" s="99">
        <f t="shared" si="64"/>
        <v>106.66666666666667</v>
      </c>
      <c r="R46" s="35">
        <f t="shared" si="65"/>
        <v>1533.3333333333333</v>
      </c>
      <c r="S46" s="35">
        <f t="shared" si="65"/>
        <v>102.22222222222223</v>
      </c>
      <c r="T46" s="35">
        <v>1600</v>
      </c>
      <c r="U46" s="35">
        <f t="shared" si="66"/>
        <v>100</v>
      </c>
      <c r="V46" s="35">
        <v>1600</v>
      </c>
      <c r="W46" s="35">
        <f t="shared" si="67"/>
        <v>100</v>
      </c>
      <c r="X46" s="35">
        <v>1633</v>
      </c>
      <c r="Y46" s="35">
        <f t="shared" si="68"/>
        <v>102.06249999999999</v>
      </c>
      <c r="Z46" s="35">
        <f t="shared" si="69"/>
        <v>1611</v>
      </c>
      <c r="AA46" s="35">
        <f t="shared" si="69"/>
        <v>100.6875</v>
      </c>
      <c r="AB46" s="35">
        <v>1700</v>
      </c>
      <c r="AC46" s="35">
        <f t="shared" si="70"/>
        <v>104.10287813839558</v>
      </c>
      <c r="AD46" s="35">
        <v>1800</v>
      </c>
      <c r="AE46" s="35">
        <f t="shared" si="71"/>
        <v>105.88235294117648</v>
      </c>
      <c r="AF46" s="35">
        <v>1800</v>
      </c>
      <c r="AG46" s="35">
        <f t="shared" si="72"/>
        <v>100</v>
      </c>
      <c r="AH46" s="35">
        <f t="shared" si="73"/>
        <v>1766.6666666666667</v>
      </c>
      <c r="AI46" s="35">
        <f t="shared" si="8"/>
        <v>103.32841035985734</v>
      </c>
      <c r="AJ46" s="35">
        <f t="shared" si="18"/>
        <v>1594.4166666666667</v>
      </c>
      <c r="AK46" s="18"/>
      <c r="AL46" s="9"/>
      <c r="AM46" s="9"/>
    </row>
    <row r="47" spans="1:46" ht="63.95" customHeight="1" x14ac:dyDescent="0.65">
      <c r="A47" s="35" t="s">
        <v>166</v>
      </c>
      <c r="B47" s="93" t="s">
        <v>293</v>
      </c>
      <c r="C47" s="35">
        <v>700</v>
      </c>
      <c r="D47" s="35">
        <v>700</v>
      </c>
      <c r="E47" s="35">
        <f t="shared" si="60"/>
        <v>100</v>
      </c>
      <c r="F47" s="35">
        <v>700</v>
      </c>
      <c r="G47" s="35">
        <f t="shared" si="9"/>
        <v>100</v>
      </c>
      <c r="H47" s="35">
        <v>700</v>
      </c>
      <c r="I47" s="35">
        <f t="shared" si="61"/>
        <v>100</v>
      </c>
      <c r="J47" s="35">
        <f t="shared" si="62"/>
        <v>700</v>
      </c>
      <c r="K47" s="35">
        <f t="shared" si="63"/>
        <v>100</v>
      </c>
      <c r="L47" s="35">
        <v>700</v>
      </c>
      <c r="M47" s="35">
        <f t="shared" si="28"/>
        <v>100</v>
      </c>
      <c r="N47" s="35">
        <v>700</v>
      </c>
      <c r="O47" s="35">
        <f t="shared" si="29"/>
        <v>100</v>
      </c>
      <c r="P47" s="35">
        <v>800</v>
      </c>
      <c r="Q47" s="99">
        <f t="shared" si="64"/>
        <v>114.28571428571428</v>
      </c>
      <c r="R47" s="35">
        <f t="shared" si="65"/>
        <v>733.33333333333337</v>
      </c>
      <c r="S47" s="35">
        <f t="shared" si="65"/>
        <v>104.76190476190476</v>
      </c>
      <c r="T47" s="35">
        <v>800</v>
      </c>
      <c r="U47" s="35">
        <f t="shared" si="66"/>
        <v>100</v>
      </c>
      <c r="V47" s="35">
        <v>800</v>
      </c>
      <c r="W47" s="35">
        <f t="shared" si="67"/>
        <v>100</v>
      </c>
      <c r="X47" s="35">
        <v>800</v>
      </c>
      <c r="Y47" s="35">
        <f t="shared" si="68"/>
        <v>100</v>
      </c>
      <c r="Z47" s="35">
        <f t="shared" si="69"/>
        <v>800</v>
      </c>
      <c r="AA47" s="35">
        <f t="shared" si="69"/>
        <v>100</v>
      </c>
      <c r="AB47" s="35">
        <v>800</v>
      </c>
      <c r="AC47" s="35">
        <f t="shared" si="70"/>
        <v>100</v>
      </c>
      <c r="AD47" s="35">
        <v>1000</v>
      </c>
      <c r="AE47" s="35">
        <f t="shared" si="71"/>
        <v>125</v>
      </c>
      <c r="AF47" s="35">
        <v>1000</v>
      </c>
      <c r="AG47" s="35">
        <f t="shared" si="72"/>
        <v>100</v>
      </c>
      <c r="AH47" s="35">
        <f t="shared" si="73"/>
        <v>933.33333333333337</v>
      </c>
      <c r="AI47" s="35">
        <f t="shared" si="8"/>
        <v>108.33333333333333</v>
      </c>
      <c r="AJ47" s="35">
        <f t="shared" si="18"/>
        <v>791.66666666666674</v>
      </c>
      <c r="AK47" s="18"/>
      <c r="AL47" s="9"/>
      <c r="AM47" s="9"/>
    </row>
    <row r="48" spans="1:46" ht="63.95" customHeight="1" x14ac:dyDescent="0.65">
      <c r="A48" s="35" t="s">
        <v>295</v>
      </c>
      <c r="B48" s="93" t="s">
        <v>294</v>
      </c>
      <c r="C48" s="35">
        <v>42625</v>
      </c>
      <c r="D48" s="35">
        <v>43500</v>
      </c>
      <c r="E48" s="35">
        <f>(D48/C48)*100</f>
        <v>102.05278592375366</v>
      </c>
      <c r="F48" s="35">
        <v>44500</v>
      </c>
      <c r="G48" s="35">
        <f t="shared" si="9"/>
        <v>102.29885057471265</v>
      </c>
      <c r="H48" s="35">
        <v>43166</v>
      </c>
      <c r="I48" s="35">
        <f t="shared" si="61"/>
        <v>97.002247191011236</v>
      </c>
      <c r="J48" s="35">
        <f t="shared" si="62"/>
        <v>43722</v>
      </c>
      <c r="K48" s="35">
        <f t="shared" si="63"/>
        <v>100.45129456315918</v>
      </c>
      <c r="L48" s="35">
        <v>44500</v>
      </c>
      <c r="M48" s="35">
        <f t="shared" si="28"/>
        <v>103.09039521845898</v>
      </c>
      <c r="N48" s="35">
        <v>46333</v>
      </c>
      <c r="O48" s="35">
        <f t="shared" si="29"/>
        <v>104.1191011235955</v>
      </c>
      <c r="P48" s="35">
        <v>46500</v>
      </c>
      <c r="Q48" s="99">
        <f t="shared" si="64"/>
        <v>100.36043424772841</v>
      </c>
      <c r="R48" s="35">
        <f t="shared" si="65"/>
        <v>45777.666666666664</v>
      </c>
      <c r="S48" s="35">
        <f t="shared" si="65"/>
        <v>102.5233101965943</v>
      </c>
      <c r="T48" s="35">
        <v>47500</v>
      </c>
      <c r="U48" s="35">
        <f t="shared" si="66"/>
        <v>102.15053763440861</v>
      </c>
      <c r="V48" s="35">
        <v>52500</v>
      </c>
      <c r="W48" s="35">
        <f t="shared" si="67"/>
        <v>110.5263157894737</v>
      </c>
      <c r="X48" s="35">
        <v>53000</v>
      </c>
      <c r="Y48" s="35">
        <f t="shared" si="68"/>
        <v>100.95238095238095</v>
      </c>
      <c r="Z48" s="35">
        <f t="shared" si="69"/>
        <v>51000</v>
      </c>
      <c r="AA48" s="35">
        <f t="shared" si="69"/>
        <v>104.54307812542108</v>
      </c>
      <c r="AB48" s="35">
        <v>54500</v>
      </c>
      <c r="AC48" s="35">
        <f t="shared" si="70"/>
        <v>102.8301886792453</v>
      </c>
      <c r="AD48" s="35">
        <v>54600</v>
      </c>
      <c r="AE48" s="35">
        <f t="shared" si="71"/>
        <v>100.18348623853211</v>
      </c>
      <c r="AF48" s="35">
        <v>55000</v>
      </c>
      <c r="AG48" s="35">
        <f t="shared" si="72"/>
        <v>100.73260073260073</v>
      </c>
      <c r="AH48" s="35">
        <f t="shared" si="73"/>
        <v>54700</v>
      </c>
      <c r="AI48" s="35">
        <f t="shared" si="8"/>
        <v>101.24875855012606</v>
      </c>
      <c r="AJ48" s="35">
        <f t="shared" si="18"/>
        <v>48799.916666666664</v>
      </c>
      <c r="AK48" s="18"/>
      <c r="AL48" s="9"/>
      <c r="AM48" s="9"/>
    </row>
    <row r="49" spans="1:39" ht="63.95" customHeight="1" x14ac:dyDescent="0.65">
      <c r="A49" s="35" t="s">
        <v>275</v>
      </c>
      <c r="B49" s="93" t="s">
        <v>296</v>
      </c>
      <c r="C49" s="35">
        <v>400</v>
      </c>
      <c r="D49" s="35">
        <v>400</v>
      </c>
      <c r="E49" s="35">
        <f t="shared" si="60"/>
        <v>100</v>
      </c>
      <c r="F49" s="35">
        <v>400</v>
      </c>
      <c r="G49" s="35">
        <f t="shared" si="9"/>
        <v>100</v>
      </c>
      <c r="H49" s="35">
        <v>400</v>
      </c>
      <c r="I49" s="35">
        <f t="shared" si="61"/>
        <v>100</v>
      </c>
      <c r="J49" s="35">
        <f t="shared" si="62"/>
        <v>400</v>
      </c>
      <c r="K49" s="35">
        <f t="shared" si="63"/>
        <v>100</v>
      </c>
      <c r="L49" s="35">
        <v>400</v>
      </c>
      <c r="M49" s="35">
        <f t="shared" si="28"/>
        <v>100</v>
      </c>
      <c r="N49" s="35">
        <v>400</v>
      </c>
      <c r="O49" s="35">
        <f t="shared" si="29"/>
        <v>100</v>
      </c>
      <c r="P49" s="35">
        <v>500</v>
      </c>
      <c r="Q49" s="99">
        <f t="shared" si="64"/>
        <v>125</v>
      </c>
      <c r="R49" s="35">
        <f t="shared" si="65"/>
        <v>433.33333333333331</v>
      </c>
      <c r="S49" s="35">
        <f t="shared" si="65"/>
        <v>108.33333333333333</v>
      </c>
      <c r="T49" s="35">
        <v>500</v>
      </c>
      <c r="U49" s="35">
        <f t="shared" si="66"/>
        <v>100</v>
      </c>
      <c r="V49" s="35">
        <v>500</v>
      </c>
      <c r="W49" s="35">
        <f t="shared" si="67"/>
        <v>100</v>
      </c>
      <c r="X49" s="35">
        <v>500</v>
      </c>
      <c r="Y49" s="35">
        <f t="shared" si="68"/>
        <v>100</v>
      </c>
      <c r="Z49" s="35">
        <f t="shared" si="69"/>
        <v>500</v>
      </c>
      <c r="AA49" s="35">
        <f t="shared" si="69"/>
        <v>100</v>
      </c>
      <c r="AB49" s="35">
        <v>600</v>
      </c>
      <c r="AC49" s="35">
        <f t="shared" si="70"/>
        <v>120</v>
      </c>
      <c r="AD49" s="35">
        <v>530</v>
      </c>
      <c r="AE49" s="35">
        <f t="shared" si="71"/>
        <v>88.333333333333329</v>
      </c>
      <c r="AF49" s="35">
        <v>500</v>
      </c>
      <c r="AG49" s="35">
        <f t="shared" si="72"/>
        <v>94.339622641509436</v>
      </c>
      <c r="AH49" s="35">
        <f t="shared" si="73"/>
        <v>543.33333333333337</v>
      </c>
      <c r="AI49" s="35">
        <f t="shared" si="8"/>
        <v>100.89098532494758</v>
      </c>
      <c r="AJ49" s="35">
        <f t="shared" si="18"/>
        <v>469.16666666666663</v>
      </c>
      <c r="AK49" s="18"/>
      <c r="AL49" s="9"/>
      <c r="AM49" s="9"/>
    </row>
    <row r="50" spans="1:39" ht="63.95" customHeight="1" x14ac:dyDescent="0.65">
      <c r="A50" s="35" t="s">
        <v>48</v>
      </c>
      <c r="B50" s="35" t="s">
        <v>297</v>
      </c>
      <c r="C50" s="35">
        <v>8175</v>
      </c>
      <c r="D50" s="35">
        <v>11100</v>
      </c>
      <c r="E50" s="35">
        <f>(D50/C50)*100</f>
        <v>135.77981651376149</v>
      </c>
      <c r="F50" s="35">
        <v>12100</v>
      </c>
      <c r="G50" s="35">
        <f t="shared" si="9"/>
        <v>109.00900900900901</v>
      </c>
      <c r="H50" s="35">
        <v>12200</v>
      </c>
      <c r="I50" s="35">
        <f t="shared" si="61"/>
        <v>100.82644628099173</v>
      </c>
      <c r="J50" s="35">
        <f t="shared" si="62"/>
        <v>11800</v>
      </c>
      <c r="K50" s="35">
        <f t="shared" si="63"/>
        <v>115.20509060125407</v>
      </c>
      <c r="L50" s="35">
        <v>12300</v>
      </c>
      <c r="M50" s="35">
        <f t="shared" si="28"/>
        <v>100.81967213114753</v>
      </c>
      <c r="N50" s="35">
        <v>12400</v>
      </c>
      <c r="O50" s="35">
        <f t="shared" si="29"/>
        <v>100.8130081300813</v>
      </c>
      <c r="P50" s="35">
        <v>12500</v>
      </c>
      <c r="Q50" s="99">
        <f t="shared" si="64"/>
        <v>100.80645161290323</v>
      </c>
      <c r="R50" s="35">
        <f t="shared" si="65"/>
        <v>12400</v>
      </c>
      <c r="S50" s="35">
        <f t="shared" si="65"/>
        <v>100.81304395804402</v>
      </c>
      <c r="T50" s="35">
        <v>9500</v>
      </c>
      <c r="U50" s="35">
        <f t="shared" si="66"/>
        <v>76</v>
      </c>
      <c r="V50" s="35">
        <v>9500</v>
      </c>
      <c r="W50" s="35">
        <f t="shared" si="67"/>
        <v>100</v>
      </c>
      <c r="X50" s="35">
        <v>9500</v>
      </c>
      <c r="Y50" s="35">
        <f t="shared" si="68"/>
        <v>100</v>
      </c>
      <c r="Z50" s="35">
        <f t="shared" si="69"/>
        <v>9500</v>
      </c>
      <c r="AA50" s="35">
        <f t="shared" si="69"/>
        <v>92</v>
      </c>
      <c r="AB50" s="35">
        <v>12800</v>
      </c>
      <c r="AC50" s="35">
        <f t="shared" si="70"/>
        <v>134.73684210526315</v>
      </c>
      <c r="AD50" s="35">
        <v>13000</v>
      </c>
      <c r="AE50" s="35">
        <f t="shared" si="71"/>
        <v>101.5625</v>
      </c>
      <c r="AF50" s="35">
        <v>9600</v>
      </c>
      <c r="AG50" s="35">
        <f t="shared" si="72"/>
        <v>73.846153846153854</v>
      </c>
      <c r="AH50" s="35">
        <f t="shared" si="73"/>
        <v>11800</v>
      </c>
      <c r="AI50" s="35">
        <f t="shared" si="8"/>
        <v>103.38183198380567</v>
      </c>
      <c r="AJ50" s="35">
        <f t="shared" si="18"/>
        <v>11375</v>
      </c>
      <c r="AK50" s="18"/>
      <c r="AL50" s="9"/>
      <c r="AM50" s="9"/>
    </row>
    <row r="51" spans="1:39" ht="63.95" customHeight="1" thickBot="1" x14ac:dyDescent="0.7">
      <c r="A51" s="103" t="s">
        <v>49</v>
      </c>
      <c r="B51" s="103" t="s">
        <v>298</v>
      </c>
      <c r="C51" s="103">
        <v>4250</v>
      </c>
      <c r="D51" s="103">
        <v>4625</v>
      </c>
      <c r="E51" s="103">
        <f t="shared" si="60"/>
        <v>108.8235294117647</v>
      </c>
      <c r="F51" s="103">
        <v>4400</v>
      </c>
      <c r="G51" s="103">
        <f t="shared" si="9"/>
        <v>95.135135135135144</v>
      </c>
      <c r="H51" s="103">
        <v>4500</v>
      </c>
      <c r="I51" s="103">
        <f t="shared" si="61"/>
        <v>102.27272727272727</v>
      </c>
      <c r="J51" s="103">
        <f t="shared" si="62"/>
        <v>4508.333333333333</v>
      </c>
      <c r="K51" s="103">
        <f t="shared" si="63"/>
        <v>102.07713060654237</v>
      </c>
      <c r="L51" s="103">
        <v>4400</v>
      </c>
      <c r="M51" s="103">
        <f t="shared" si="28"/>
        <v>97.777777777777771</v>
      </c>
      <c r="N51" s="103">
        <v>4400</v>
      </c>
      <c r="O51" s="103">
        <f t="shared" si="29"/>
        <v>100</v>
      </c>
      <c r="P51" s="103">
        <v>5800</v>
      </c>
      <c r="Q51" s="104">
        <f>(P51/N51)*100</f>
        <v>131.81818181818181</v>
      </c>
      <c r="R51" s="103">
        <f t="shared" si="65"/>
        <v>4866.666666666667</v>
      </c>
      <c r="S51" s="103">
        <f t="shared" si="65"/>
        <v>109.86531986531986</v>
      </c>
      <c r="T51" s="103">
        <v>5600</v>
      </c>
      <c r="U51" s="103">
        <f t="shared" si="66"/>
        <v>96.551724137931032</v>
      </c>
      <c r="V51" s="103">
        <v>5200</v>
      </c>
      <c r="W51" s="103">
        <f t="shared" si="67"/>
        <v>92.857142857142861</v>
      </c>
      <c r="X51" s="103">
        <v>5933</v>
      </c>
      <c r="Y51" s="103">
        <f t="shared" si="68"/>
        <v>114.09615384615384</v>
      </c>
      <c r="Z51" s="103">
        <f t="shared" si="69"/>
        <v>5577.666666666667</v>
      </c>
      <c r="AA51" s="103">
        <f t="shared" si="69"/>
        <v>101.16834028040925</v>
      </c>
      <c r="AB51" s="103">
        <v>5700</v>
      </c>
      <c r="AC51" s="103">
        <f t="shared" si="70"/>
        <v>96.072813079386492</v>
      </c>
      <c r="AD51" s="103">
        <v>5900</v>
      </c>
      <c r="AE51" s="103">
        <f t="shared" si="71"/>
        <v>103.50877192982458</v>
      </c>
      <c r="AF51" s="103">
        <v>6800</v>
      </c>
      <c r="AG51" s="103">
        <f t="shared" si="72"/>
        <v>115.2542372881356</v>
      </c>
      <c r="AH51" s="103">
        <f t="shared" si="73"/>
        <v>6133.333333333333</v>
      </c>
      <c r="AI51" s="103">
        <f t="shared" si="8"/>
        <v>104.94527409911557</v>
      </c>
      <c r="AJ51" s="103">
        <f t="shared" si="18"/>
        <v>5271.5</v>
      </c>
      <c r="AK51" s="18"/>
      <c r="AL51" s="9"/>
      <c r="AM51" s="9"/>
    </row>
    <row r="52" spans="1:39" ht="63.95" customHeight="1" thickBot="1" x14ac:dyDescent="0.7">
      <c r="A52" s="146" t="s">
        <v>13</v>
      </c>
      <c r="B52" s="147"/>
      <c r="C52" s="55">
        <f>SUM(C45:C51)</f>
        <v>58150</v>
      </c>
      <c r="D52" s="55">
        <f>SUM(D45:D51)</f>
        <v>62325</v>
      </c>
      <c r="E52" s="55">
        <f t="shared" si="60"/>
        <v>107.17970765262253</v>
      </c>
      <c r="F52" s="55">
        <f>SUM(F45:F51)</f>
        <v>64300</v>
      </c>
      <c r="G52" s="55">
        <f t="shared" si="9"/>
        <v>103.1688728439631</v>
      </c>
      <c r="H52" s="55">
        <f>SUM(H45:H51)</f>
        <v>63166</v>
      </c>
      <c r="I52" s="55">
        <f t="shared" si="61"/>
        <v>98.236391912908232</v>
      </c>
      <c r="J52" s="55">
        <f t="shared" si="62"/>
        <v>63263.666666666664</v>
      </c>
      <c r="K52" s="55">
        <f t="shared" si="63"/>
        <v>102.86165746983129</v>
      </c>
      <c r="L52" s="55">
        <v>64500</v>
      </c>
      <c r="M52" s="55">
        <f t="shared" si="28"/>
        <v>102.11189564005953</v>
      </c>
      <c r="N52" s="81">
        <v>64500</v>
      </c>
      <c r="O52" s="55">
        <f t="shared" si="29"/>
        <v>100</v>
      </c>
      <c r="P52" s="55">
        <f>SUM(P45:P51)</f>
        <v>68300</v>
      </c>
      <c r="Q52" s="81">
        <f t="shared" si="64"/>
        <v>105.89147286821705</v>
      </c>
      <c r="R52" s="55">
        <f t="shared" si="65"/>
        <v>65766.666666666672</v>
      </c>
      <c r="S52" s="55">
        <f t="shared" si="65"/>
        <v>102.66778950275886</v>
      </c>
      <c r="T52" s="55">
        <f>SUM(T45:T51)</f>
        <v>66200</v>
      </c>
      <c r="U52" s="55">
        <f t="shared" si="66"/>
        <v>96.925329428989755</v>
      </c>
      <c r="V52" s="55">
        <f>SUM(V45:V51)</f>
        <v>70800</v>
      </c>
      <c r="W52" s="55">
        <f t="shared" si="67"/>
        <v>106.94864048338368</v>
      </c>
      <c r="X52" s="55">
        <f>SUM(X45:X51)</f>
        <v>72066</v>
      </c>
      <c r="Y52" s="55">
        <f t="shared" si="68"/>
        <v>101.78813559322033</v>
      </c>
      <c r="Z52" s="55">
        <f t="shared" si="69"/>
        <v>69688.666666666672</v>
      </c>
      <c r="AA52" s="55">
        <f t="shared" si="69"/>
        <v>101.8873685018646</v>
      </c>
      <c r="AB52" s="55">
        <f>SUM(AB45:AB51)</f>
        <v>76800</v>
      </c>
      <c r="AC52" s="55">
        <f>(AB52/X52)*100</f>
        <v>106.56897843643327</v>
      </c>
      <c r="AD52" s="55">
        <f>SUM(AD45:AD51)</f>
        <v>77630</v>
      </c>
      <c r="AE52" s="55">
        <f t="shared" si="71"/>
        <v>101.08072916666666</v>
      </c>
      <c r="AF52" s="55">
        <f>SUM(AF45:AF51)</f>
        <v>75500</v>
      </c>
      <c r="AG52" s="55">
        <f t="shared" si="72"/>
        <v>97.25621538065181</v>
      </c>
      <c r="AH52" s="55">
        <f t="shared" si="73"/>
        <v>76643.333333333328</v>
      </c>
      <c r="AI52" s="90">
        <f t="shared" si="8"/>
        <v>101.63530766125058</v>
      </c>
      <c r="AJ52" s="82">
        <f t="shared" si="18"/>
        <v>68840.583333333328</v>
      </c>
      <c r="AK52" s="18"/>
      <c r="AL52" s="9"/>
      <c r="AM52" s="9"/>
    </row>
    <row r="53" spans="1:39" ht="63.95" customHeight="1" thickBot="1" x14ac:dyDescent="0.7">
      <c r="A53" s="127" t="s">
        <v>50</v>
      </c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43"/>
      <c r="AJ53" s="130"/>
      <c r="AK53" s="18"/>
      <c r="AL53" s="9"/>
      <c r="AM53" s="9"/>
    </row>
    <row r="54" spans="1:39" ht="63.95" customHeight="1" thickBot="1" x14ac:dyDescent="0.7">
      <c r="A54" s="43" t="s">
        <v>165</v>
      </c>
      <c r="B54" s="93" t="s">
        <v>299</v>
      </c>
      <c r="C54" s="21">
        <v>4100</v>
      </c>
      <c r="D54" s="21">
        <v>4100</v>
      </c>
      <c r="E54" s="21">
        <f>(D54/C54)*100</f>
        <v>100</v>
      </c>
      <c r="F54" s="21">
        <v>4300</v>
      </c>
      <c r="G54" s="21">
        <f t="shared" si="9"/>
        <v>104.8780487804878</v>
      </c>
      <c r="H54" s="21">
        <v>4400</v>
      </c>
      <c r="I54" s="21">
        <f>(H54/F54)*100</f>
        <v>102.32558139534885</v>
      </c>
      <c r="J54" s="21">
        <f t="shared" ref="J54:J58" si="74">(D54+F54+H54)/3</f>
        <v>4266.666666666667</v>
      </c>
      <c r="K54" s="21">
        <f t="shared" ref="K54:K58" si="75">(E54+G54+I54)/3</f>
        <v>102.40121005861222</v>
      </c>
      <c r="L54" s="21">
        <v>4400</v>
      </c>
      <c r="M54" s="21">
        <f t="shared" si="28"/>
        <v>100</v>
      </c>
      <c r="N54" s="21">
        <v>4400</v>
      </c>
      <c r="O54" s="21">
        <f t="shared" si="29"/>
        <v>100</v>
      </c>
      <c r="P54" s="21">
        <v>4500</v>
      </c>
      <c r="Q54" s="25">
        <f t="shared" ref="Q54:Q58" si="76">(P54/N54)*100</f>
        <v>102.27272727272727</v>
      </c>
      <c r="R54" s="21">
        <f t="shared" ref="R54:S58" si="77">(L54+N54+P54)/3</f>
        <v>4433.333333333333</v>
      </c>
      <c r="S54" s="21">
        <f t="shared" si="77"/>
        <v>100.75757575757575</v>
      </c>
      <c r="T54" s="21">
        <v>4500</v>
      </c>
      <c r="U54" s="21">
        <f>T54/P54*100</f>
        <v>100</v>
      </c>
      <c r="V54" s="21">
        <v>4500</v>
      </c>
      <c r="W54" s="54">
        <f t="shared" ref="W54:W58" si="78">V54/T54*100</f>
        <v>100</v>
      </c>
      <c r="X54" s="21">
        <v>4633</v>
      </c>
      <c r="Y54" s="57">
        <f>X54/V54*100</f>
        <v>102.95555555555555</v>
      </c>
      <c r="Z54" s="57">
        <f t="shared" ref="Z54:AA58" si="79">(T54+V54+X54)/3</f>
        <v>4544.333333333333</v>
      </c>
      <c r="AA54" s="57">
        <f t="shared" si="79"/>
        <v>100.98518518518517</v>
      </c>
      <c r="AB54" s="21">
        <v>5100</v>
      </c>
      <c r="AC54" s="68">
        <f>(AB54/X54)*100</f>
        <v>110.07986186056552</v>
      </c>
      <c r="AD54" s="21">
        <v>5500</v>
      </c>
      <c r="AE54" s="71">
        <f>AD54/AB54*100</f>
        <v>107.84313725490196</v>
      </c>
      <c r="AF54" s="21">
        <v>5500</v>
      </c>
      <c r="AG54" s="71">
        <f t="shared" ref="AG54:AG58" si="80">AF54/AD54*100</f>
        <v>100</v>
      </c>
      <c r="AH54" s="71">
        <f t="shared" ref="AH54:AH58" si="81">(AB54+AD54+AF54)/3</f>
        <v>5366.666666666667</v>
      </c>
      <c r="AI54" s="89">
        <f t="shared" si="8"/>
        <v>105.97433303848915</v>
      </c>
      <c r="AJ54" s="72">
        <f t="shared" si="18"/>
        <v>4652.75</v>
      </c>
      <c r="AK54" s="18"/>
      <c r="AL54" s="9"/>
      <c r="AM54" s="9"/>
    </row>
    <row r="55" spans="1:39" ht="63.95" customHeight="1" thickBot="1" x14ac:dyDescent="0.7">
      <c r="A55" s="43" t="s">
        <v>162</v>
      </c>
      <c r="B55" s="94" t="s">
        <v>281</v>
      </c>
      <c r="C55" s="21">
        <v>12750</v>
      </c>
      <c r="D55" s="21">
        <v>12000</v>
      </c>
      <c r="E55" s="21">
        <f>(D55/C55)*100</f>
        <v>94.117647058823522</v>
      </c>
      <c r="F55" s="21">
        <v>12600</v>
      </c>
      <c r="G55" s="21">
        <f t="shared" si="9"/>
        <v>105</v>
      </c>
      <c r="H55" s="21">
        <v>13300</v>
      </c>
      <c r="I55" s="21">
        <f t="shared" ref="I55:I58" si="82">(H55/F55)*100</f>
        <v>105.55555555555556</v>
      </c>
      <c r="J55" s="21">
        <f t="shared" si="74"/>
        <v>12633.333333333334</v>
      </c>
      <c r="K55" s="21">
        <f t="shared" si="75"/>
        <v>101.55773420479302</v>
      </c>
      <c r="L55" s="21">
        <v>14000</v>
      </c>
      <c r="M55" s="21">
        <f t="shared" si="28"/>
        <v>105.26315789473684</v>
      </c>
      <c r="N55" s="21">
        <v>14000</v>
      </c>
      <c r="O55" s="21">
        <f t="shared" si="29"/>
        <v>100</v>
      </c>
      <c r="P55" s="21">
        <v>14000</v>
      </c>
      <c r="Q55" s="25">
        <f t="shared" si="76"/>
        <v>100</v>
      </c>
      <c r="R55" s="21">
        <f t="shared" si="77"/>
        <v>14000</v>
      </c>
      <c r="S55" s="21">
        <f t="shared" si="77"/>
        <v>101.75438596491227</v>
      </c>
      <c r="T55" s="21">
        <v>15000</v>
      </c>
      <c r="U55" s="21">
        <f>T55/P55*100</f>
        <v>107.14285714285714</v>
      </c>
      <c r="V55" s="21">
        <v>14600</v>
      </c>
      <c r="W55" s="54">
        <f t="shared" si="78"/>
        <v>97.333333333333343</v>
      </c>
      <c r="X55" s="21">
        <v>15000</v>
      </c>
      <c r="Y55" s="57">
        <f>X55/V55*100</f>
        <v>102.73972602739727</v>
      </c>
      <c r="Z55" s="57">
        <f t="shared" si="79"/>
        <v>14866.666666666666</v>
      </c>
      <c r="AA55" s="57">
        <f t="shared" si="79"/>
        <v>102.40530550119593</v>
      </c>
      <c r="AB55" s="21">
        <v>15000</v>
      </c>
      <c r="AC55" s="68">
        <f>(AB55/X55)*100</f>
        <v>100</v>
      </c>
      <c r="AD55" s="21">
        <v>15000</v>
      </c>
      <c r="AE55" s="71">
        <f t="shared" ref="AE55:AE56" si="83">AD55/AB55*100</f>
        <v>100</v>
      </c>
      <c r="AF55" s="21">
        <v>15000</v>
      </c>
      <c r="AG55" s="71">
        <f t="shared" si="80"/>
        <v>100</v>
      </c>
      <c r="AH55" s="71">
        <f t="shared" si="81"/>
        <v>15000</v>
      </c>
      <c r="AI55" s="89">
        <f t="shared" si="8"/>
        <v>100</v>
      </c>
      <c r="AJ55" s="72">
        <f t="shared" si="18"/>
        <v>14125</v>
      </c>
      <c r="AK55" s="18"/>
      <c r="AL55" s="9"/>
      <c r="AM55" s="9"/>
    </row>
    <row r="56" spans="1:39" ht="63.95" customHeight="1" thickBot="1" x14ac:dyDescent="0.7">
      <c r="A56" s="43" t="s">
        <v>163</v>
      </c>
      <c r="B56" s="94" t="s">
        <v>281</v>
      </c>
      <c r="C56" s="21">
        <v>10000</v>
      </c>
      <c r="D56" s="21">
        <v>10000</v>
      </c>
      <c r="E56" s="21">
        <f>(D56/C56)*100</f>
        <v>100</v>
      </c>
      <c r="F56" s="21">
        <v>10300</v>
      </c>
      <c r="G56" s="21">
        <f t="shared" si="9"/>
        <v>103</v>
      </c>
      <c r="H56" s="21">
        <v>10500</v>
      </c>
      <c r="I56" s="21">
        <f t="shared" si="82"/>
        <v>101.94174757281553</v>
      </c>
      <c r="J56" s="21">
        <f t="shared" si="74"/>
        <v>10266.666666666666</v>
      </c>
      <c r="K56" s="21">
        <f t="shared" si="75"/>
        <v>101.64724919093851</v>
      </c>
      <c r="L56" s="21">
        <v>10500</v>
      </c>
      <c r="M56" s="21">
        <f t="shared" si="28"/>
        <v>100</v>
      </c>
      <c r="N56" s="21">
        <v>11000</v>
      </c>
      <c r="O56" s="21">
        <f t="shared" si="29"/>
        <v>104.76190476190477</v>
      </c>
      <c r="P56" s="21">
        <v>11000</v>
      </c>
      <c r="Q56" s="25">
        <f t="shared" si="76"/>
        <v>100</v>
      </c>
      <c r="R56" s="21">
        <f t="shared" si="77"/>
        <v>10833.333333333334</v>
      </c>
      <c r="S56" s="21">
        <f t="shared" si="77"/>
        <v>101.58730158730158</v>
      </c>
      <c r="T56" s="21">
        <v>10833</v>
      </c>
      <c r="U56" s="21">
        <f>T56/P56*100</f>
        <v>98.481818181818184</v>
      </c>
      <c r="V56" s="21">
        <v>11000</v>
      </c>
      <c r="W56" s="54">
        <f t="shared" si="78"/>
        <v>101.54158589495061</v>
      </c>
      <c r="X56" s="21">
        <v>11667</v>
      </c>
      <c r="Y56" s="57">
        <f>X56/V56*100</f>
        <v>106.06363636363636</v>
      </c>
      <c r="Z56" s="57">
        <f t="shared" si="79"/>
        <v>11166.666666666666</v>
      </c>
      <c r="AA56" s="57">
        <f t="shared" si="79"/>
        <v>102.02901348013506</v>
      </c>
      <c r="AB56" s="21">
        <v>12000</v>
      </c>
      <c r="AC56" s="68">
        <f>(AB56/X56)*100</f>
        <v>102.85420416559528</v>
      </c>
      <c r="AD56" s="21">
        <v>12000</v>
      </c>
      <c r="AE56" s="71">
        <f t="shared" si="83"/>
        <v>100</v>
      </c>
      <c r="AF56" s="21">
        <v>12000</v>
      </c>
      <c r="AG56" s="71">
        <f t="shared" si="80"/>
        <v>100</v>
      </c>
      <c r="AH56" s="71">
        <f t="shared" si="81"/>
        <v>12000</v>
      </c>
      <c r="AI56" s="89">
        <f t="shared" si="8"/>
        <v>100.95140138853175</v>
      </c>
      <c r="AJ56" s="72">
        <f t="shared" si="18"/>
        <v>11066.666666666666</v>
      </c>
      <c r="AK56" s="18"/>
      <c r="AL56" s="9"/>
      <c r="AM56" s="9"/>
    </row>
    <row r="57" spans="1:39" ht="63.95" customHeight="1" thickBot="1" x14ac:dyDescent="0.7">
      <c r="A57" s="43" t="s">
        <v>164</v>
      </c>
      <c r="B57" s="94" t="s">
        <v>300</v>
      </c>
      <c r="C57" s="21">
        <v>22250</v>
      </c>
      <c r="D57" s="21">
        <v>22675</v>
      </c>
      <c r="E57" s="21">
        <f>(D57/C57)*100</f>
        <v>101.91011235955057</v>
      </c>
      <c r="F57" s="21">
        <v>23800</v>
      </c>
      <c r="G57" s="21">
        <f t="shared" si="9"/>
        <v>104.96141124586549</v>
      </c>
      <c r="H57" s="21">
        <v>23866</v>
      </c>
      <c r="I57" s="21">
        <f t="shared" si="82"/>
        <v>100.27731092436976</v>
      </c>
      <c r="J57" s="21">
        <f t="shared" si="74"/>
        <v>23447</v>
      </c>
      <c r="K57" s="21">
        <f t="shared" si="75"/>
        <v>102.38294484326194</v>
      </c>
      <c r="L57" s="21">
        <v>24000</v>
      </c>
      <c r="M57" s="21">
        <f t="shared" si="28"/>
        <v>100.56146819743567</v>
      </c>
      <c r="N57" s="21">
        <v>24000</v>
      </c>
      <c r="O57" s="21">
        <f t="shared" si="29"/>
        <v>100</v>
      </c>
      <c r="P57" s="21">
        <v>24300</v>
      </c>
      <c r="Q57" s="25">
        <f t="shared" si="76"/>
        <v>101.25</v>
      </c>
      <c r="R57" s="21">
        <f t="shared" si="77"/>
        <v>24100</v>
      </c>
      <c r="S57" s="21">
        <f t="shared" si="77"/>
        <v>100.60382273247855</v>
      </c>
      <c r="T57" s="21">
        <v>25700</v>
      </c>
      <c r="U57" s="21">
        <f>T57/P57*100</f>
        <v>105.76131687242798</v>
      </c>
      <c r="V57" s="21">
        <v>25400</v>
      </c>
      <c r="W57" s="54">
        <f t="shared" si="78"/>
        <v>98.832684824902728</v>
      </c>
      <c r="X57" s="21">
        <v>25567</v>
      </c>
      <c r="Y57" s="57">
        <f>X57/V57*100</f>
        <v>100.65748031496062</v>
      </c>
      <c r="Z57" s="57">
        <f t="shared" si="79"/>
        <v>25555.666666666668</v>
      </c>
      <c r="AA57" s="57">
        <f t="shared" si="79"/>
        <v>101.75049400409712</v>
      </c>
      <c r="AB57" s="21">
        <v>27000</v>
      </c>
      <c r="AC57" s="68">
        <f>(AB57/X57)*100</f>
        <v>105.60488129229084</v>
      </c>
      <c r="AD57" s="21">
        <v>29200</v>
      </c>
      <c r="AE57" s="71">
        <f>AD57/AB57*100</f>
        <v>108.14814814814815</v>
      </c>
      <c r="AF57" s="21">
        <v>31200</v>
      </c>
      <c r="AG57" s="71">
        <f t="shared" si="80"/>
        <v>106.84931506849315</v>
      </c>
      <c r="AH57" s="71">
        <f t="shared" si="81"/>
        <v>29133.333333333332</v>
      </c>
      <c r="AI57" s="89">
        <f t="shared" si="8"/>
        <v>106.86744816964404</v>
      </c>
      <c r="AJ57" s="72">
        <f t="shared" si="18"/>
        <v>25559</v>
      </c>
      <c r="AK57" s="18"/>
      <c r="AL57" s="9"/>
      <c r="AM57" s="9"/>
    </row>
    <row r="58" spans="1:39" ht="63.95" customHeight="1" thickBot="1" x14ac:dyDescent="0.7">
      <c r="A58" s="146" t="s">
        <v>13</v>
      </c>
      <c r="B58" s="147"/>
      <c r="C58" s="55">
        <f>SUM(C54:C57)</f>
        <v>49100</v>
      </c>
      <c r="D58" s="55">
        <f>SUM(D54:D57)</f>
        <v>48775</v>
      </c>
      <c r="E58" s="55">
        <f>(D58/C58)*100</f>
        <v>99.338085539714868</v>
      </c>
      <c r="F58" s="55">
        <f>SUM(F54:F57)</f>
        <v>51000</v>
      </c>
      <c r="G58" s="55">
        <f t="shared" si="9"/>
        <v>104.56176319835981</v>
      </c>
      <c r="H58" s="55">
        <f>SUM(H54:H57)</f>
        <v>52066</v>
      </c>
      <c r="I58" s="55">
        <f t="shared" si="82"/>
        <v>102.09019607843138</v>
      </c>
      <c r="J58" s="55">
        <f t="shared" si="74"/>
        <v>50613.666666666664</v>
      </c>
      <c r="K58" s="55">
        <f t="shared" si="75"/>
        <v>101.99668160550202</v>
      </c>
      <c r="L58" s="55">
        <v>52900</v>
      </c>
      <c r="M58" s="55">
        <f t="shared" si="28"/>
        <v>101.60181308339415</v>
      </c>
      <c r="N58" s="81">
        <v>52900</v>
      </c>
      <c r="O58" s="55">
        <f t="shared" si="29"/>
        <v>100</v>
      </c>
      <c r="P58" s="55">
        <f>SUM(P54:P57)</f>
        <v>53800</v>
      </c>
      <c r="Q58" s="81">
        <f t="shared" si="76"/>
        <v>101.70132325141776</v>
      </c>
      <c r="R58" s="55">
        <f>(L58+N58+P58)/3</f>
        <v>53200</v>
      </c>
      <c r="S58" s="55">
        <f t="shared" si="77"/>
        <v>101.10104544493731</v>
      </c>
      <c r="T58" s="55">
        <f>SUM(T54:T57)</f>
        <v>56033</v>
      </c>
      <c r="U58" s="55">
        <f>T58/P58*100</f>
        <v>104.15055762081784</v>
      </c>
      <c r="V58" s="55">
        <f>SUM(V54:V57)</f>
        <v>55500</v>
      </c>
      <c r="W58" s="55">
        <f t="shared" si="78"/>
        <v>99.048774829118557</v>
      </c>
      <c r="X58" s="55">
        <f>SUM(X54:X57)</f>
        <v>56867</v>
      </c>
      <c r="Y58" s="55">
        <f>X58/V58*100</f>
        <v>102.46306306306306</v>
      </c>
      <c r="Z58" s="55">
        <f t="shared" si="79"/>
        <v>56133.333333333336</v>
      </c>
      <c r="AA58" s="55">
        <f t="shared" si="79"/>
        <v>101.8874651709998</v>
      </c>
      <c r="AB58" s="55">
        <f>SUM(AB54:AB57)</f>
        <v>59100</v>
      </c>
      <c r="AC58" s="55">
        <f>(AB58/X58)*100</f>
        <v>103.92670617405525</v>
      </c>
      <c r="AD58" s="55">
        <f>SUM(AD54:AD57)</f>
        <v>61700</v>
      </c>
      <c r="AE58" s="55">
        <f>AD58/AB58*100</f>
        <v>104.39932318104907</v>
      </c>
      <c r="AF58" s="55">
        <f>SUM(AF54:AF57)</f>
        <v>63700</v>
      </c>
      <c r="AG58" s="55">
        <f t="shared" si="80"/>
        <v>103.24149108589951</v>
      </c>
      <c r="AH58" s="55">
        <f t="shared" si="81"/>
        <v>61500</v>
      </c>
      <c r="AI58" s="92">
        <f t="shared" si="8"/>
        <v>103.85584014700127</v>
      </c>
      <c r="AJ58" s="82">
        <f t="shared" si="18"/>
        <v>55361.75</v>
      </c>
      <c r="AK58" s="18"/>
      <c r="AL58" s="9"/>
      <c r="AM58" s="9"/>
    </row>
    <row r="59" spans="1:39" ht="67.5" customHeight="1" x14ac:dyDescent="0.65">
      <c r="A59" s="136" t="s">
        <v>278</v>
      </c>
      <c r="B59" s="136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18"/>
      <c r="AL59" s="9"/>
      <c r="AM59" s="9"/>
    </row>
    <row r="60" spans="1:39" x14ac:dyDescent="0.65">
      <c r="A60" s="50"/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18"/>
      <c r="AL60" s="9"/>
      <c r="AM60" s="9"/>
    </row>
    <row r="61" spans="1:39" x14ac:dyDescent="0.65">
      <c r="A61" s="18"/>
      <c r="B61" s="1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9"/>
      <c r="AM61" s="9"/>
    </row>
  </sheetData>
  <mergeCells count="14">
    <mergeCell ref="A59:U59"/>
    <mergeCell ref="A20:AJ20"/>
    <mergeCell ref="A32:AJ32"/>
    <mergeCell ref="A44:AJ44"/>
    <mergeCell ref="A1:AJ1"/>
    <mergeCell ref="A53:AJ53"/>
    <mergeCell ref="B2:B3"/>
    <mergeCell ref="A58:B58"/>
    <mergeCell ref="A52:B52"/>
    <mergeCell ref="A43:B43"/>
    <mergeCell ref="A31:B31"/>
    <mergeCell ref="A19:B19"/>
    <mergeCell ref="A38:B38"/>
    <mergeCell ref="A39:AI39"/>
  </mergeCells>
  <pageMargins left="0.11811023622047245" right="0.19685039370078741" top="1.4173228346456694" bottom="7.874015748031496E-2" header="0.35433070866141736" footer="0.31496062992125984"/>
  <pageSetup paperSize="9" scale="21" orientation="portrait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6"/>
  <sheetViews>
    <sheetView rightToLeft="1" view="pageBreakPreview" topLeftCell="A19" zoomScale="40" zoomScaleNormal="30" zoomScaleSheetLayoutView="40" workbookViewId="0">
      <selection activeCell="Q48" sqref="Q48:R48"/>
    </sheetView>
  </sheetViews>
  <sheetFormatPr defaultColWidth="26.625" defaultRowHeight="45" x14ac:dyDescent="0.6"/>
  <cols>
    <col min="1" max="1" width="76.375" style="46" customWidth="1"/>
    <col min="2" max="2" width="27.25" style="12" customWidth="1"/>
    <col min="3" max="3" width="19.75" style="12" customWidth="1"/>
    <col min="4" max="4" width="18.75" style="12" customWidth="1"/>
    <col min="5" max="6" width="20" style="12" customWidth="1"/>
    <col min="7" max="7" width="19.75" style="12" customWidth="1"/>
    <col min="8" max="8" width="20" style="12" customWidth="1"/>
    <col min="9" max="9" width="19.625" style="12" customWidth="1"/>
    <col min="10" max="10" width="23.625" style="12" customWidth="1"/>
    <col min="11" max="11" width="21.75" style="12" customWidth="1"/>
    <col min="12" max="12" width="21" style="12" customWidth="1"/>
    <col min="13" max="13" width="20.375" style="13" customWidth="1"/>
    <col min="14" max="14" width="18.75" style="13" customWidth="1"/>
    <col min="15" max="15" width="21" style="14" customWidth="1"/>
    <col min="16" max="16" width="21.25" style="12" customWidth="1"/>
    <col min="17" max="17" width="22.625" style="12" customWidth="1"/>
    <col min="18" max="18" width="20" style="13" customWidth="1"/>
    <col min="19" max="19" width="22.125" style="13" customWidth="1"/>
    <col min="20" max="20" width="21" style="13" customWidth="1"/>
    <col min="21" max="21" width="20.625" style="13" customWidth="1"/>
    <col min="22" max="22" width="19.375" style="13" customWidth="1"/>
    <col min="23" max="23" width="19.75" style="13" customWidth="1"/>
    <col min="24" max="24" width="20" style="13" customWidth="1"/>
    <col min="25" max="25" width="20.625" style="13" customWidth="1"/>
    <col min="26" max="26" width="19.625" style="13" customWidth="1"/>
    <col min="27" max="27" width="24.75" style="13" customWidth="1"/>
    <col min="28" max="28" width="21.25" style="13" customWidth="1"/>
    <col min="29" max="29" width="24.125" style="13" customWidth="1"/>
    <col min="30" max="30" width="21.875" style="13" customWidth="1"/>
    <col min="31" max="31" width="23.125" style="13" customWidth="1"/>
    <col min="32" max="32" width="18.75" style="13" customWidth="1"/>
    <col min="33" max="34" width="21.875" style="13" customWidth="1"/>
    <col min="35" max="35" width="30" style="13" customWidth="1"/>
    <col min="36" max="36" width="25.125" style="1" customWidth="1"/>
    <col min="37" max="16384" width="26.625" style="1"/>
  </cols>
  <sheetData>
    <row r="1" spans="1:39" s="4" customFormat="1" ht="63.95" customHeight="1" thickBot="1" x14ac:dyDescent="0.65">
      <c r="A1" s="126" t="s">
        <v>269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6"/>
      <c r="AK1" s="47"/>
      <c r="AL1" s="6"/>
      <c r="AM1" s="6"/>
    </row>
    <row r="2" spans="1:39" s="4" customFormat="1" ht="122.25" customHeight="1" thickTop="1" thickBot="1" x14ac:dyDescent="0.65">
      <c r="A2" s="41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3</v>
      </c>
      <c r="G2" s="28" t="s">
        <v>5</v>
      </c>
      <c r="H2" s="28" t="s">
        <v>3</v>
      </c>
      <c r="I2" s="59" t="s">
        <v>266</v>
      </c>
      <c r="J2" s="28" t="s">
        <v>88</v>
      </c>
      <c r="K2" s="28" t="s">
        <v>6</v>
      </c>
      <c r="L2" s="28" t="s">
        <v>3</v>
      </c>
      <c r="M2" s="28" t="s">
        <v>153</v>
      </c>
      <c r="N2" s="28" t="s">
        <v>3</v>
      </c>
      <c r="O2" s="28" t="s">
        <v>154</v>
      </c>
      <c r="P2" s="28" t="s">
        <v>3</v>
      </c>
      <c r="Q2" s="59" t="s">
        <v>267</v>
      </c>
      <c r="R2" s="28" t="s">
        <v>255</v>
      </c>
      <c r="S2" s="28" t="s">
        <v>184</v>
      </c>
      <c r="T2" s="28" t="s">
        <v>3</v>
      </c>
      <c r="U2" s="28" t="s">
        <v>185</v>
      </c>
      <c r="V2" s="28" t="s">
        <v>3</v>
      </c>
      <c r="W2" s="28" t="s">
        <v>186</v>
      </c>
      <c r="X2" s="28" t="s">
        <v>3</v>
      </c>
      <c r="Y2" s="59" t="s">
        <v>268</v>
      </c>
      <c r="Z2" s="28" t="s">
        <v>88</v>
      </c>
      <c r="AA2" s="28" t="s">
        <v>190</v>
      </c>
      <c r="AB2" s="28" t="s">
        <v>3</v>
      </c>
      <c r="AC2" s="28" t="s">
        <v>191</v>
      </c>
      <c r="AD2" s="28" t="s">
        <v>3</v>
      </c>
      <c r="AE2" s="28" t="s">
        <v>192</v>
      </c>
      <c r="AF2" s="28" t="s">
        <v>3</v>
      </c>
      <c r="AG2" s="59" t="s">
        <v>271</v>
      </c>
      <c r="AH2" s="75" t="s">
        <v>274</v>
      </c>
      <c r="AI2" s="29" t="s">
        <v>193</v>
      </c>
      <c r="AJ2" s="6"/>
      <c r="AK2" s="47"/>
      <c r="AL2" s="6"/>
      <c r="AM2" s="6"/>
    </row>
    <row r="3" spans="1:39" ht="63.95" customHeight="1" thickBot="1" x14ac:dyDescent="0.65">
      <c r="A3" s="42" t="s">
        <v>51</v>
      </c>
      <c r="B3" s="10" t="s">
        <v>47</v>
      </c>
      <c r="C3" s="10" t="s">
        <v>47</v>
      </c>
      <c r="D3" s="10" t="s">
        <v>47</v>
      </c>
      <c r="E3" s="10" t="s">
        <v>47</v>
      </c>
      <c r="F3" s="10" t="s">
        <v>47</v>
      </c>
      <c r="G3" s="10" t="s">
        <v>47</v>
      </c>
      <c r="H3" s="10" t="s">
        <v>47</v>
      </c>
      <c r="I3" s="10" t="s">
        <v>47</v>
      </c>
      <c r="J3" s="10" t="s">
        <v>47</v>
      </c>
      <c r="K3" s="10" t="s">
        <v>47</v>
      </c>
      <c r="L3" s="10" t="s">
        <v>47</v>
      </c>
      <c r="M3" s="10" t="s">
        <v>47</v>
      </c>
      <c r="N3" s="10" t="s">
        <v>47</v>
      </c>
      <c r="O3" s="10" t="s">
        <v>47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U3" s="10" t="s">
        <v>47</v>
      </c>
      <c r="V3" s="10" t="s">
        <v>47</v>
      </c>
      <c r="W3" s="10" t="s">
        <v>47</v>
      </c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47</v>
      </c>
      <c r="AG3" s="10" t="s">
        <v>47</v>
      </c>
      <c r="AH3" s="10" t="s">
        <v>47</v>
      </c>
      <c r="AI3" s="11" t="s">
        <v>47</v>
      </c>
      <c r="AJ3" s="61"/>
      <c r="AK3" s="48"/>
      <c r="AL3" s="7"/>
      <c r="AM3" s="7"/>
    </row>
    <row r="4" spans="1:39" ht="66" customHeight="1" thickBot="1" x14ac:dyDescent="0.65">
      <c r="A4" s="63" t="s">
        <v>91</v>
      </c>
      <c r="B4" s="64">
        <v>1400</v>
      </c>
      <c r="C4" s="64">
        <v>1450</v>
      </c>
      <c r="D4" s="64">
        <f>(C4/B4)*100</f>
        <v>103.57142857142858</v>
      </c>
      <c r="E4" s="64">
        <v>1500</v>
      </c>
      <c r="F4" s="64">
        <f>(E4/C4)*100</f>
        <v>103.44827586206897</v>
      </c>
      <c r="G4" s="64">
        <v>1500</v>
      </c>
      <c r="H4" s="64">
        <f t="shared" ref="H4" si="0">(G4/E4)*100</f>
        <v>100</v>
      </c>
      <c r="I4" s="64">
        <f t="shared" ref="I4:J10" si="1">(C4+E4+G4)/3</f>
        <v>1483.3333333333333</v>
      </c>
      <c r="J4" s="64">
        <f t="shared" si="1"/>
        <v>102.33990147783253</v>
      </c>
      <c r="K4" s="64">
        <v>1500</v>
      </c>
      <c r="L4" s="64">
        <f t="shared" ref="L4:L10" si="2">(K4/G4)*100</f>
        <v>100</v>
      </c>
      <c r="M4" s="25">
        <v>1333</v>
      </c>
      <c r="N4" s="64">
        <f t="shared" ref="N4:N10" si="3">(M4/K4)*100</f>
        <v>88.866666666666674</v>
      </c>
      <c r="O4" s="64">
        <v>1500</v>
      </c>
      <c r="P4" s="64">
        <f t="shared" ref="P4:P23" si="4">O4/M4*100</f>
        <v>112.52813203300825</v>
      </c>
      <c r="Q4" s="64">
        <f t="shared" ref="Q4:R10" si="5">(K4+M4+O4)/3</f>
        <v>1444.3333333333333</v>
      </c>
      <c r="R4" s="64">
        <f t="shared" si="5"/>
        <v>100.46493289989165</v>
      </c>
      <c r="S4" s="64">
        <v>1700</v>
      </c>
      <c r="T4" s="64">
        <f t="shared" ref="T4:T10" si="6">S4/O4*100</f>
        <v>113.33333333333333</v>
      </c>
      <c r="U4" s="64">
        <v>1500</v>
      </c>
      <c r="V4" s="64">
        <f t="shared" ref="V4:V66" si="7">U4/S4*100</f>
        <v>88.235294117647058</v>
      </c>
      <c r="W4" s="64">
        <v>1500</v>
      </c>
      <c r="X4" s="64">
        <f t="shared" ref="X4:X10" si="8">W4/U4*100</f>
        <v>100</v>
      </c>
      <c r="Y4" s="64">
        <f t="shared" ref="Y4:Z10" si="9">(S4+U4+W4)/3</f>
        <v>1566.6666666666667</v>
      </c>
      <c r="Z4" s="64">
        <f t="shared" si="9"/>
        <v>100.52287581699346</v>
      </c>
      <c r="AA4" s="64">
        <v>1666</v>
      </c>
      <c r="AB4" s="64">
        <f>(AA4/W4)*100</f>
        <v>111.06666666666666</v>
      </c>
      <c r="AC4" s="64">
        <v>1700</v>
      </c>
      <c r="AD4" s="64">
        <f>AC4/AA4*100</f>
        <v>102.04081632653062</v>
      </c>
      <c r="AE4" s="64">
        <v>1700</v>
      </c>
      <c r="AF4" s="64">
        <f>AE4/AC4*100</f>
        <v>100</v>
      </c>
      <c r="AG4" s="64">
        <f>(AA4+AC4+AE4)/3</f>
        <v>1688.6666666666667</v>
      </c>
      <c r="AH4" s="71">
        <f>(AB4+AD4+AF4)/3</f>
        <v>104.36916099773242</v>
      </c>
      <c r="AI4" s="65">
        <f>(I4+Q4+Y4+AG4)/4</f>
        <v>1545.75</v>
      </c>
      <c r="AJ4" s="61"/>
      <c r="AK4" s="48"/>
      <c r="AL4" s="7"/>
      <c r="AM4" s="7"/>
    </row>
    <row r="5" spans="1:39" ht="63.95" customHeight="1" thickBot="1" x14ac:dyDescent="0.65">
      <c r="A5" s="63" t="s">
        <v>168</v>
      </c>
      <c r="B5" s="64">
        <v>60000</v>
      </c>
      <c r="C5" s="64">
        <v>60000</v>
      </c>
      <c r="D5" s="64">
        <f t="shared" ref="D5:D9" si="10">(C5/B5)*100</f>
        <v>100</v>
      </c>
      <c r="E5" s="64">
        <v>60000</v>
      </c>
      <c r="F5" s="64">
        <f t="shared" ref="F5:F10" si="11">(E5/C5)*100</f>
        <v>100</v>
      </c>
      <c r="G5" s="64">
        <v>60000</v>
      </c>
      <c r="H5" s="64">
        <f t="shared" ref="H5:H10" si="12">(G5/E5)*100</f>
        <v>100</v>
      </c>
      <c r="I5" s="64">
        <f t="shared" si="1"/>
        <v>60000</v>
      </c>
      <c r="J5" s="64">
        <f t="shared" si="1"/>
        <v>100</v>
      </c>
      <c r="K5" s="64">
        <v>60000</v>
      </c>
      <c r="L5" s="64">
        <f t="shared" si="2"/>
        <v>100</v>
      </c>
      <c r="M5" s="25">
        <v>60000</v>
      </c>
      <c r="N5" s="64">
        <f t="shared" si="3"/>
        <v>100</v>
      </c>
      <c r="O5" s="64">
        <v>60000</v>
      </c>
      <c r="P5" s="64">
        <f t="shared" si="4"/>
        <v>100</v>
      </c>
      <c r="Q5" s="64">
        <f t="shared" si="5"/>
        <v>60000</v>
      </c>
      <c r="R5" s="64">
        <f t="shared" si="5"/>
        <v>100</v>
      </c>
      <c r="S5" s="64">
        <v>60000</v>
      </c>
      <c r="T5" s="64">
        <f t="shared" si="6"/>
        <v>100</v>
      </c>
      <c r="U5" s="64">
        <v>60000</v>
      </c>
      <c r="V5" s="64">
        <f t="shared" si="7"/>
        <v>100</v>
      </c>
      <c r="W5" s="64">
        <v>60000</v>
      </c>
      <c r="X5" s="64">
        <f t="shared" si="8"/>
        <v>100</v>
      </c>
      <c r="Y5" s="64">
        <f t="shared" si="9"/>
        <v>60000</v>
      </c>
      <c r="Z5" s="64">
        <f t="shared" si="9"/>
        <v>100</v>
      </c>
      <c r="AA5" s="64">
        <v>60000</v>
      </c>
      <c r="AB5" s="69">
        <f t="shared" ref="AB5:AB69" si="13">(AA5/W5)*100</f>
        <v>100</v>
      </c>
      <c r="AC5" s="64">
        <v>60000</v>
      </c>
      <c r="AD5" s="71">
        <f t="shared" ref="AD5:AD10" si="14">AC5/AA5*100</f>
        <v>100</v>
      </c>
      <c r="AE5" s="64">
        <v>60000</v>
      </c>
      <c r="AF5" s="71">
        <f t="shared" ref="AF5:AF10" si="15">AE5/AC5*100</f>
        <v>100</v>
      </c>
      <c r="AG5" s="71">
        <f t="shared" ref="AG5:AG10" si="16">(AA5+AC5+AE5)/3</f>
        <v>60000</v>
      </c>
      <c r="AH5" s="71">
        <f t="shared" ref="AH5:AH10" si="17">(AB5+AD5+AF5)/3</f>
        <v>100</v>
      </c>
      <c r="AI5" s="72">
        <f t="shared" ref="AI5:AI66" si="18">(I5+Q5+Y5+AG5)/4</f>
        <v>60000</v>
      </c>
      <c r="AJ5" s="48"/>
      <c r="AK5" s="48"/>
      <c r="AL5" s="7"/>
      <c r="AM5" s="7"/>
    </row>
    <row r="6" spans="1:39" ht="63.95" customHeight="1" thickBot="1" x14ac:dyDescent="0.65">
      <c r="A6" s="63" t="s">
        <v>170</v>
      </c>
      <c r="B6" s="64">
        <v>10250</v>
      </c>
      <c r="C6" s="64">
        <v>10500</v>
      </c>
      <c r="D6" s="64">
        <f t="shared" si="10"/>
        <v>102.4390243902439</v>
      </c>
      <c r="E6" s="64">
        <v>11300</v>
      </c>
      <c r="F6" s="64">
        <f t="shared" si="11"/>
        <v>107.61904761904762</v>
      </c>
      <c r="G6" s="64">
        <v>11500</v>
      </c>
      <c r="H6" s="64">
        <f t="shared" si="12"/>
        <v>101.76991150442478</v>
      </c>
      <c r="I6" s="64">
        <f t="shared" si="1"/>
        <v>11100</v>
      </c>
      <c r="J6" s="64">
        <f t="shared" si="1"/>
        <v>103.94266117123875</v>
      </c>
      <c r="K6" s="64">
        <v>12167</v>
      </c>
      <c r="L6" s="64">
        <f t="shared" si="2"/>
        <v>105.80000000000001</v>
      </c>
      <c r="M6" s="25">
        <v>12500</v>
      </c>
      <c r="N6" s="64">
        <f t="shared" si="3"/>
        <v>102.73691131749815</v>
      </c>
      <c r="O6" s="64">
        <v>12500</v>
      </c>
      <c r="P6" s="64">
        <f t="shared" si="4"/>
        <v>100</v>
      </c>
      <c r="Q6" s="64">
        <f t="shared" si="5"/>
        <v>12389</v>
      </c>
      <c r="R6" s="64">
        <f t="shared" si="5"/>
        <v>102.84563710583272</v>
      </c>
      <c r="S6" s="64">
        <v>13000</v>
      </c>
      <c r="T6" s="64">
        <f t="shared" si="6"/>
        <v>104</v>
      </c>
      <c r="U6" s="64">
        <v>13500</v>
      </c>
      <c r="V6" s="64">
        <f t="shared" si="7"/>
        <v>103.84615384615385</v>
      </c>
      <c r="W6" s="64">
        <v>13500</v>
      </c>
      <c r="X6" s="64">
        <f t="shared" si="8"/>
        <v>100</v>
      </c>
      <c r="Y6" s="64">
        <f t="shared" si="9"/>
        <v>13333.333333333334</v>
      </c>
      <c r="Z6" s="64">
        <f t="shared" si="9"/>
        <v>102.61538461538463</v>
      </c>
      <c r="AA6" s="64">
        <v>13500</v>
      </c>
      <c r="AB6" s="69">
        <f t="shared" si="13"/>
        <v>100</v>
      </c>
      <c r="AC6" s="64">
        <v>13500</v>
      </c>
      <c r="AD6" s="71">
        <f t="shared" si="14"/>
        <v>100</v>
      </c>
      <c r="AE6" s="64">
        <v>14500</v>
      </c>
      <c r="AF6" s="71">
        <f t="shared" si="15"/>
        <v>107.40740740740742</v>
      </c>
      <c r="AG6" s="71">
        <f t="shared" si="16"/>
        <v>13833.333333333334</v>
      </c>
      <c r="AH6" s="71">
        <f t="shared" si="17"/>
        <v>102.46913580246913</v>
      </c>
      <c r="AI6" s="72">
        <f t="shared" si="18"/>
        <v>12663.916666666668</v>
      </c>
      <c r="AJ6" s="48"/>
      <c r="AK6" s="48"/>
      <c r="AL6" s="7"/>
      <c r="AM6" s="7"/>
    </row>
    <row r="7" spans="1:39" ht="63.95" customHeight="1" thickBot="1" x14ac:dyDescent="0.65">
      <c r="A7" s="63" t="s">
        <v>52</v>
      </c>
      <c r="B7" s="64">
        <v>4000</v>
      </c>
      <c r="C7" s="64">
        <v>4000</v>
      </c>
      <c r="D7" s="64">
        <f t="shared" si="10"/>
        <v>100</v>
      </c>
      <c r="E7" s="64">
        <v>4700</v>
      </c>
      <c r="F7" s="64">
        <f t="shared" si="11"/>
        <v>117.5</v>
      </c>
      <c r="G7" s="64">
        <v>4833</v>
      </c>
      <c r="H7" s="64">
        <f t="shared" si="12"/>
        <v>102.82978723404254</v>
      </c>
      <c r="I7" s="64">
        <f t="shared" si="1"/>
        <v>4511</v>
      </c>
      <c r="J7" s="64">
        <f t="shared" si="1"/>
        <v>106.77659574468085</v>
      </c>
      <c r="K7" s="64">
        <v>4500</v>
      </c>
      <c r="L7" s="64">
        <f t="shared" si="2"/>
        <v>93.109869646182503</v>
      </c>
      <c r="M7" s="25">
        <v>4500</v>
      </c>
      <c r="N7" s="64">
        <f t="shared" si="3"/>
        <v>100</v>
      </c>
      <c r="O7" s="64">
        <v>4500</v>
      </c>
      <c r="P7" s="64">
        <f t="shared" si="4"/>
        <v>100</v>
      </c>
      <c r="Q7" s="64">
        <f t="shared" si="5"/>
        <v>4500</v>
      </c>
      <c r="R7" s="64">
        <f t="shared" si="5"/>
        <v>97.703289882060844</v>
      </c>
      <c r="S7" s="64">
        <v>4500</v>
      </c>
      <c r="T7" s="64">
        <f t="shared" si="6"/>
        <v>100</v>
      </c>
      <c r="U7" s="64">
        <v>5000</v>
      </c>
      <c r="V7" s="64">
        <f t="shared" si="7"/>
        <v>111.11111111111111</v>
      </c>
      <c r="W7" s="64">
        <v>5000</v>
      </c>
      <c r="X7" s="64">
        <f t="shared" si="8"/>
        <v>100</v>
      </c>
      <c r="Y7" s="64">
        <f t="shared" si="9"/>
        <v>4833.333333333333</v>
      </c>
      <c r="Z7" s="64">
        <f t="shared" si="9"/>
        <v>103.7037037037037</v>
      </c>
      <c r="AA7" s="64">
        <v>5000</v>
      </c>
      <c r="AB7" s="69">
        <f t="shared" si="13"/>
        <v>100</v>
      </c>
      <c r="AC7" s="64">
        <v>5000</v>
      </c>
      <c r="AD7" s="71">
        <f t="shared" si="14"/>
        <v>100</v>
      </c>
      <c r="AE7" s="64">
        <v>5000</v>
      </c>
      <c r="AF7" s="71">
        <f t="shared" si="15"/>
        <v>100</v>
      </c>
      <c r="AG7" s="71">
        <f t="shared" si="16"/>
        <v>5000</v>
      </c>
      <c r="AH7" s="71">
        <f t="shared" si="17"/>
        <v>100</v>
      </c>
      <c r="AI7" s="72">
        <f t="shared" si="18"/>
        <v>4711.083333333333</v>
      </c>
      <c r="AJ7" s="48"/>
      <c r="AK7" s="48"/>
      <c r="AL7" s="7"/>
      <c r="AM7" s="7"/>
    </row>
    <row r="8" spans="1:39" ht="63.95" customHeight="1" thickBot="1" x14ac:dyDescent="0.65">
      <c r="A8" s="63" t="s">
        <v>188</v>
      </c>
      <c r="B8" s="64">
        <v>4500</v>
      </c>
      <c r="C8" s="64">
        <v>4750</v>
      </c>
      <c r="D8" s="64">
        <f t="shared" si="10"/>
        <v>105.55555555555556</v>
      </c>
      <c r="E8" s="64">
        <v>6000</v>
      </c>
      <c r="F8" s="64">
        <f t="shared" si="11"/>
        <v>126.31578947368421</v>
      </c>
      <c r="G8" s="64">
        <v>5666</v>
      </c>
      <c r="H8" s="64">
        <f t="shared" si="12"/>
        <v>94.433333333333337</v>
      </c>
      <c r="I8" s="64">
        <f t="shared" si="1"/>
        <v>5472</v>
      </c>
      <c r="J8" s="64">
        <f t="shared" si="1"/>
        <v>108.7682261208577</v>
      </c>
      <c r="K8" s="64">
        <v>5000</v>
      </c>
      <c r="L8" s="64">
        <f t="shared" si="2"/>
        <v>88.245675961877865</v>
      </c>
      <c r="M8" s="25">
        <v>5000</v>
      </c>
      <c r="N8" s="64">
        <f t="shared" si="3"/>
        <v>100</v>
      </c>
      <c r="O8" s="64">
        <v>5000</v>
      </c>
      <c r="P8" s="64">
        <f t="shared" si="4"/>
        <v>100</v>
      </c>
      <c r="Q8" s="64">
        <f t="shared" si="5"/>
        <v>5000</v>
      </c>
      <c r="R8" s="64">
        <f t="shared" si="5"/>
        <v>96.081891987292622</v>
      </c>
      <c r="S8" s="64">
        <v>5000</v>
      </c>
      <c r="T8" s="64">
        <f t="shared" si="6"/>
        <v>100</v>
      </c>
      <c r="U8" s="64">
        <v>5000</v>
      </c>
      <c r="V8" s="64">
        <f t="shared" si="7"/>
        <v>100</v>
      </c>
      <c r="W8" s="64">
        <v>5500</v>
      </c>
      <c r="X8" s="64">
        <f t="shared" si="8"/>
        <v>110.00000000000001</v>
      </c>
      <c r="Y8" s="64">
        <f t="shared" si="9"/>
        <v>5166.666666666667</v>
      </c>
      <c r="Z8" s="64">
        <f t="shared" si="9"/>
        <v>103.33333333333333</v>
      </c>
      <c r="AA8" s="64">
        <v>6000</v>
      </c>
      <c r="AB8" s="69">
        <f t="shared" si="13"/>
        <v>109.09090909090908</v>
      </c>
      <c r="AC8" s="64">
        <v>6000</v>
      </c>
      <c r="AD8" s="71">
        <f t="shared" si="14"/>
        <v>100</v>
      </c>
      <c r="AE8" s="64">
        <v>6000</v>
      </c>
      <c r="AF8" s="71">
        <f t="shared" si="15"/>
        <v>100</v>
      </c>
      <c r="AG8" s="71">
        <f t="shared" si="16"/>
        <v>6000</v>
      </c>
      <c r="AH8" s="71">
        <f t="shared" si="17"/>
        <v>103.03030303030302</v>
      </c>
      <c r="AI8" s="72">
        <f t="shared" si="18"/>
        <v>5409.666666666667</v>
      </c>
      <c r="AJ8" s="48"/>
      <c r="AK8" s="48"/>
      <c r="AL8" s="7"/>
      <c r="AM8" s="7"/>
    </row>
    <row r="9" spans="1:39" ht="63.95" customHeight="1" thickBot="1" x14ac:dyDescent="0.65">
      <c r="A9" s="63" t="s">
        <v>214</v>
      </c>
      <c r="B9" s="64">
        <v>3750</v>
      </c>
      <c r="C9" s="64">
        <v>4100</v>
      </c>
      <c r="D9" s="64">
        <f t="shared" si="10"/>
        <v>109.33333333333333</v>
      </c>
      <c r="E9" s="64">
        <v>3800</v>
      </c>
      <c r="F9" s="64">
        <f t="shared" si="11"/>
        <v>92.682926829268297</v>
      </c>
      <c r="G9" s="64">
        <v>4000</v>
      </c>
      <c r="H9" s="64">
        <f t="shared" si="12"/>
        <v>105.26315789473684</v>
      </c>
      <c r="I9" s="64">
        <f t="shared" si="1"/>
        <v>3966.6666666666665</v>
      </c>
      <c r="J9" s="64">
        <f t="shared" si="1"/>
        <v>102.42647268577947</v>
      </c>
      <c r="K9" s="64">
        <v>4000</v>
      </c>
      <c r="L9" s="64">
        <f t="shared" si="2"/>
        <v>100</v>
      </c>
      <c r="M9" s="25">
        <v>4000</v>
      </c>
      <c r="N9" s="64">
        <f t="shared" si="3"/>
        <v>100</v>
      </c>
      <c r="O9" s="64">
        <v>4500</v>
      </c>
      <c r="P9" s="64">
        <f t="shared" si="4"/>
        <v>112.5</v>
      </c>
      <c r="Q9" s="64">
        <f t="shared" si="5"/>
        <v>4166.666666666667</v>
      </c>
      <c r="R9" s="64">
        <f t="shared" si="5"/>
        <v>104.16666666666667</v>
      </c>
      <c r="S9" s="64">
        <v>4500</v>
      </c>
      <c r="T9" s="64">
        <f t="shared" si="6"/>
        <v>100</v>
      </c>
      <c r="U9" s="64">
        <v>5000</v>
      </c>
      <c r="V9" s="64">
        <f t="shared" si="7"/>
        <v>111.11111111111111</v>
      </c>
      <c r="W9" s="64">
        <v>5000</v>
      </c>
      <c r="X9" s="64">
        <f t="shared" si="8"/>
        <v>100</v>
      </c>
      <c r="Y9" s="64">
        <f t="shared" si="9"/>
        <v>4833.333333333333</v>
      </c>
      <c r="Z9" s="64">
        <f t="shared" si="9"/>
        <v>103.7037037037037</v>
      </c>
      <c r="AA9" s="64">
        <v>5000</v>
      </c>
      <c r="AB9" s="69">
        <f t="shared" si="13"/>
        <v>100</v>
      </c>
      <c r="AC9" s="64">
        <v>5000</v>
      </c>
      <c r="AD9" s="71">
        <f t="shared" si="14"/>
        <v>100</v>
      </c>
      <c r="AE9" s="64">
        <v>5000</v>
      </c>
      <c r="AF9" s="71">
        <f t="shared" si="15"/>
        <v>100</v>
      </c>
      <c r="AG9" s="71">
        <f t="shared" si="16"/>
        <v>5000</v>
      </c>
      <c r="AH9" s="71">
        <f t="shared" si="17"/>
        <v>100</v>
      </c>
      <c r="AI9" s="72">
        <f t="shared" si="18"/>
        <v>4491.666666666667</v>
      </c>
      <c r="AJ9" s="48"/>
      <c r="AK9" s="48"/>
      <c r="AL9" s="7"/>
      <c r="AM9" s="7"/>
    </row>
    <row r="10" spans="1:39" ht="63.95" customHeight="1" thickBot="1" x14ac:dyDescent="0.65">
      <c r="A10" s="44" t="s">
        <v>313</v>
      </c>
      <c r="B10" s="66">
        <f>SUM(B4:B9)</f>
        <v>83900</v>
      </c>
      <c r="C10" s="66">
        <f>SUM(C4:C9)</f>
        <v>84800</v>
      </c>
      <c r="D10" s="66">
        <f>(C10/B10)*100</f>
        <v>101.07270560190705</v>
      </c>
      <c r="E10" s="66">
        <f>SUM(E4:E9)</f>
        <v>87300</v>
      </c>
      <c r="F10" s="66">
        <f t="shared" si="11"/>
        <v>102.94811320754718</v>
      </c>
      <c r="G10" s="66">
        <f>SUM(G4:G9)</f>
        <v>87499</v>
      </c>
      <c r="H10" s="66">
        <f t="shared" si="12"/>
        <v>100.22794959908362</v>
      </c>
      <c r="I10" s="66">
        <f t="shared" si="1"/>
        <v>86533</v>
      </c>
      <c r="J10" s="66">
        <f t="shared" si="1"/>
        <v>101.41625613617929</v>
      </c>
      <c r="K10" s="30">
        <v>87167</v>
      </c>
      <c r="L10" s="66">
        <f t="shared" si="2"/>
        <v>99.620567092195344</v>
      </c>
      <c r="M10" s="30">
        <f>SUM(M4:M9)</f>
        <v>87333</v>
      </c>
      <c r="N10" s="66">
        <f t="shared" si="3"/>
        <v>100.19043904229812</v>
      </c>
      <c r="O10" s="66">
        <f>SUM(O4:O9)</f>
        <v>88000</v>
      </c>
      <c r="P10" s="66">
        <f t="shared" si="4"/>
        <v>100.7637433730663</v>
      </c>
      <c r="Q10" s="66">
        <f t="shared" si="5"/>
        <v>87500</v>
      </c>
      <c r="R10" s="66">
        <f t="shared" si="5"/>
        <v>100.19158316918659</v>
      </c>
      <c r="S10" s="66">
        <f>SUM(S4:S9)</f>
        <v>88700</v>
      </c>
      <c r="T10" s="66">
        <f t="shared" si="6"/>
        <v>100.79545454545456</v>
      </c>
      <c r="U10" s="66">
        <f>SUM(U4:U9)</f>
        <v>90000</v>
      </c>
      <c r="V10" s="55">
        <f t="shared" si="7"/>
        <v>101.46561443066517</v>
      </c>
      <c r="W10" s="66">
        <f>SUM(W4:W9)</f>
        <v>90500</v>
      </c>
      <c r="X10" s="66">
        <f t="shared" si="8"/>
        <v>100.55555555555556</v>
      </c>
      <c r="Y10" s="66">
        <f t="shared" si="9"/>
        <v>89733.333333333328</v>
      </c>
      <c r="Z10" s="66">
        <f t="shared" si="9"/>
        <v>100.93887484389177</v>
      </c>
      <c r="AA10" s="66">
        <f>SUM(AA4:AA9)</f>
        <v>91166</v>
      </c>
      <c r="AB10" s="70">
        <f t="shared" si="13"/>
        <v>100.73591160220994</v>
      </c>
      <c r="AC10" s="66">
        <f>SUM(AC4:AC9)</f>
        <v>91200</v>
      </c>
      <c r="AD10" s="55">
        <f t="shared" si="14"/>
        <v>100.03729460544501</v>
      </c>
      <c r="AE10" s="66">
        <f>SUM(AE4:AE9)</f>
        <v>92200</v>
      </c>
      <c r="AF10" s="90">
        <f t="shared" si="15"/>
        <v>101.09649122807018</v>
      </c>
      <c r="AG10" s="90">
        <f t="shared" si="16"/>
        <v>91522</v>
      </c>
      <c r="AH10" s="90">
        <f t="shared" si="17"/>
        <v>100.62323247857505</v>
      </c>
      <c r="AI10" s="74">
        <f t="shared" si="18"/>
        <v>88822.083333333328</v>
      </c>
      <c r="AJ10" s="48"/>
      <c r="AK10" s="48"/>
      <c r="AL10" s="7"/>
      <c r="AM10" s="7"/>
    </row>
    <row r="11" spans="1:39" ht="63.95" customHeight="1" thickBot="1" x14ac:dyDescent="0.65">
      <c r="A11" s="127" t="s">
        <v>93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43"/>
      <c r="AI11" s="130"/>
      <c r="AJ11" s="48"/>
      <c r="AK11" s="48"/>
      <c r="AL11" s="7"/>
      <c r="AM11" s="7"/>
    </row>
    <row r="12" spans="1:39" ht="63.95" customHeight="1" thickBot="1" x14ac:dyDescent="0.65">
      <c r="A12" s="63" t="s">
        <v>312</v>
      </c>
      <c r="B12" s="64">
        <v>400</v>
      </c>
      <c r="C12" s="64">
        <v>400</v>
      </c>
      <c r="D12" s="64">
        <f t="shared" ref="D12:D22" si="19">(C12/B12)*100</f>
        <v>100</v>
      </c>
      <c r="E12" s="64">
        <v>400</v>
      </c>
      <c r="F12" s="64">
        <f t="shared" ref="F12:F23" si="20">(E12/C12)*100</f>
        <v>100</v>
      </c>
      <c r="G12" s="64">
        <v>400</v>
      </c>
      <c r="H12" s="64">
        <f t="shared" ref="H12:H23" si="21">(G12/E12)*100</f>
        <v>100</v>
      </c>
      <c r="I12" s="64">
        <f t="shared" ref="I12:I23" si="22">(C12+E12+G12)/3</f>
        <v>400</v>
      </c>
      <c r="J12" s="64">
        <f t="shared" ref="J12:J23" si="23">(D12+F12+H12)/3</f>
        <v>100</v>
      </c>
      <c r="K12" s="64">
        <v>400</v>
      </c>
      <c r="L12" s="64">
        <f t="shared" ref="L12:L23" si="24">(K12/G12)*100</f>
        <v>100</v>
      </c>
      <c r="M12" s="25">
        <v>400</v>
      </c>
      <c r="N12" s="64">
        <f t="shared" ref="N12:N23" si="25">(M12/K12)*100</f>
        <v>100</v>
      </c>
      <c r="O12" s="64">
        <v>400</v>
      </c>
      <c r="P12" s="64">
        <f t="shared" si="4"/>
        <v>100</v>
      </c>
      <c r="Q12" s="64">
        <f t="shared" ref="Q12:Q23" si="26">(K12+M12+O12)/3</f>
        <v>400</v>
      </c>
      <c r="R12" s="64">
        <f t="shared" ref="R12:R23" si="27">(L12+N12+P12)/3</f>
        <v>100</v>
      </c>
      <c r="S12" s="64">
        <v>400</v>
      </c>
      <c r="T12" s="64">
        <f t="shared" ref="T12:T23" si="28">S12/O12*100</f>
        <v>100</v>
      </c>
      <c r="U12" s="64">
        <v>400</v>
      </c>
      <c r="V12" s="64">
        <f t="shared" si="7"/>
        <v>100</v>
      </c>
      <c r="W12" s="64">
        <v>400</v>
      </c>
      <c r="X12" s="69">
        <f t="shared" ref="X12:X23" si="29">W12/U12*100</f>
        <v>100</v>
      </c>
      <c r="Y12" s="69">
        <f t="shared" ref="Y12:Y23" si="30">(S12+U12+W12)/3</f>
        <v>400</v>
      </c>
      <c r="Z12" s="69">
        <f t="shared" ref="Z12:Z23" si="31">(T12+V12+X12)/3</f>
        <v>100</v>
      </c>
      <c r="AA12" s="69">
        <v>400</v>
      </c>
      <c r="AB12" s="69">
        <f t="shared" si="13"/>
        <v>100</v>
      </c>
      <c r="AC12" s="64">
        <v>400</v>
      </c>
      <c r="AD12" s="71">
        <f t="shared" ref="AD12:AD22" si="32">AC12/AA12*100</f>
        <v>100</v>
      </c>
      <c r="AE12" s="64">
        <v>400</v>
      </c>
      <c r="AF12" s="71">
        <f t="shared" ref="AF12:AF23" si="33">AE12/AC12*100</f>
        <v>100</v>
      </c>
      <c r="AG12" s="71">
        <f t="shared" ref="AG12:AH23" si="34">(AA12+AC12+AE12)/3</f>
        <v>400</v>
      </c>
      <c r="AH12" s="89">
        <f t="shared" si="34"/>
        <v>100</v>
      </c>
      <c r="AI12" s="72">
        <f t="shared" si="18"/>
        <v>400</v>
      </c>
      <c r="AJ12" s="48"/>
      <c r="AK12" s="48"/>
      <c r="AL12" s="7"/>
      <c r="AM12" s="7"/>
    </row>
    <row r="13" spans="1:39" ht="63.95" customHeight="1" thickBot="1" x14ac:dyDescent="0.65">
      <c r="A13" s="63" t="s">
        <v>169</v>
      </c>
      <c r="B13" s="64">
        <v>33250</v>
      </c>
      <c r="C13" s="64">
        <v>33250</v>
      </c>
      <c r="D13" s="64">
        <f t="shared" si="19"/>
        <v>100</v>
      </c>
      <c r="E13" s="64">
        <v>45000</v>
      </c>
      <c r="F13" s="64">
        <f t="shared" si="20"/>
        <v>135.33834586466165</v>
      </c>
      <c r="G13" s="64">
        <v>45000</v>
      </c>
      <c r="H13" s="64">
        <f t="shared" si="21"/>
        <v>100</v>
      </c>
      <c r="I13" s="64">
        <f t="shared" si="22"/>
        <v>41083.333333333336</v>
      </c>
      <c r="J13" s="64">
        <f t="shared" si="23"/>
        <v>111.77944862155387</v>
      </c>
      <c r="K13" s="64">
        <v>46000</v>
      </c>
      <c r="L13" s="64">
        <f t="shared" si="24"/>
        <v>102.22222222222221</v>
      </c>
      <c r="M13" s="25">
        <v>47000</v>
      </c>
      <c r="N13" s="64">
        <f t="shared" si="25"/>
        <v>102.17391304347827</v>
      </c>
      <c r="O13" s="64">
        <v>48000</v>
      </c>
      <c r="P13" s="64">
        <f t="shared" si="4"/>
        <v>102.12765957446808</v>
      </c>
      <c r="Q13" s="64">
        <f t="shared" si="26"/>
        <v>47000</v>
      </c>
      <c r="R13" s="64">
        <f t="shared" si="27"/>
        <v>102.17459828005617</v>
      </c>
      <c r="S13" s="35">
        <v>55333</v>
      </c>
      <c r="T13" s="64">
        <f t="shared" si="28"/>
        <v>115.27708333333334</v>
      </c>
      <c r="U13" s="64">
        <v>56000</v>
      </c>
      <c r="V13" s="64">
        <f t="shared" si="7"/>
        <v>101.20542894836714</v>
      </c>
      <c r="W13" s="64">
        <v>57000</v>
      </c>
      <c r="X13" s="69">
        <f t="shared" si="29"/>
        <v>101.78571428571428</v>
      </c>
      <c r="Y13" s="69">
        <f t="shared" si="30"/>
        <v>56111</v>
      </c>
      <c r="Z13" s="69">
        <f t="shared" si="31"/>
        <v>106.08940885580493</v>
      </c>
      <c r="AA13" s="35">
        <v>57300</v>
      </c>
      <c r="AB13" s="69">
        <f t="shared" si="13"/>
        <v>100.52631578947368</v>
      </c>
      <c r="AC13" s="64">
        <v>60000</v>
      </c>
      <c r="AD13" s="71">
        <f t="shared" si="32"/>
        <v>104.71204188481676</v>
      </c>
      <c r="AE13" s="64">
        <v>62000</v>
      </c>
      <c r="AF13" s="71">
        <f t="shared" si="33"/>
        <v>103.33333333333334</v>
      </c>
      <c r="AG13" s="71">
        <f t="shared" si="34"/>
        <v>59766.666666666664</v>
      </c>
      <c r="AH13" s="89">
        <f t="shared" si="34"/>
        <v>102.8572303358746</v>
      </c>
      <c r="AI13" s="72">
        <f t="shared" si="18"/>
        <v>50990.25</v>
      </c>
      <c r="AJ13" s="48"/>
      <c r="AK13" s="48"/>
      <c r="AL13" s="7"/>
      <c r="AM13" s="7"/>
    </row>
    <row r="14" spans="1:39" ht="63.95" customHeight="1" thickBot="1" x14ac:dyDescent="0.65">
      <c r="A14" s="63" t="s">
        <v>215</v>
      </c>
      <c r="B14" s="64">
        <v>11650</v>
      </c>
      <c r="C14" s="64">
        <v>11850</v>
      </c>
      <c r="D14" s="64">
        <f t="shared" si="19"/>
        <v>101.71673819742489</v>
      </c>
      <c r="E14" s="64">
        <v>12000</v>
      </c>
      <c r="F14" s="64">
        <f t="shared" si="20"/>
        <v>101.26582278481013</v>
      </c>
      <c r="G14" s="64">
        <v>11300</v>
      </c>
      <c r="H14" s="64">
        <f t="shared" si="21"/>
        <v>94.166666666666671</v>
      </c>
      <c r="I14" s="64">
        <f t="shared" si="22"/>
        <v>11716.666666666666</v>
      </c>
      <c r="J14" s="64">
        <f t="shared" si="23"/>
        <v>99.049742549633891</v>
      </c>
      <c r="K14" s="64">
        <v>11000</v>
      </c>
      <c r="L14" s="64">
        <f t="shared" si="24"/>
        <v>97.345132743362825</v>
      </c>
      <c r="M14" s="25">
        <v>10200</v>
      </c>
      <c r="N14" s="64">
        <f t="shared" si="25"/>
        <v>92.72727272727272</v>
      </c>
      <c r="O14" s="64">
        <v>10000</v>
      </c>
      <c r="P14" s="64">
        <f t="shared" si="4"/>
        <v>98.039215686274503</v>
      </c>
      <c r="Q14" s="64">
        <f t="shared" si="26"/>
        <v>10400</v>
      </c>
      <c r="R14" s="64">
        <f t="shared" si="27"/>
        <v>96.037207052303344</v>
      </c>
      <c r="S14" s="64">
        <v>11000</v>
      </c>
      <c r="T14" s="64">
        <f t="shared" si="28"/>
        <v>110.00000000000001</v>
      </c>
      <c r="U14" s="64">
        <v>12000</v>
      </c>
      <c r="V14" s="64">
        <f t="shared" si="7"/>
        <v>109.09090909090908</v>
      </c>
      <c r="W14" s="64">
        <v>11000</v>
      </c>
      <c r="X14" s="69">
        <f t="shared" si="29"/>
        <v>91.666666666666657</v>
      </c>
      <c r="Y14" s="69">
        <f t="shared" si="30"/>
        <v>11333.333333333334</v>
      </c>
      <c r="Z14" s="69">
        <f t="shared" si="31"/>
        <v>103.58585858585859</v>
      </c>
      <c r="AA14" s="35">
        <v>11000</v>
      </c>
      <c r="AB14" s="69">
        <f t="shared" si="13"/>
        <v>100</v>
      </c>
      <c r="AC14" s="64">
        <v>11000</v>
      </c>
      <c r="AD14" s="71">
        <f t="shared" si="32"/>
        <v>100</v>
      </c>
      <c r="AE14" s="64">
        <v>11000</v>
      </c>
      <c r="AF14" s="71">
        <f t="shared" si="33"/>
        <v>100</v>
      </c>
      <c r="AG14" s="71">
        <f t="shared" si="34"/>
        <v>11000</v>
      </c>
      <c r="AH14" s="89">
        <f t="shared" si="34"/>
        <v>100</v>
      </c>
      <c r="AI14" s="72">
        <f t="shared" si="18"/>
        <v>11112.5</v>
      </c>
      <c r="AJ14" s="48"/>
      <c r="AK14" s="48"/>
      <c r="AL14" s="7"/>
      <c r="AM14" s="7"/>
    </row>
    <row r="15" spans="1:39" ht="63.95" customHeight="1" thickBot="1" x14ac:dyDescent="0.65">
      <c r="A15" s="63" t="s">
        <v>216</v>
      </c>
      <c r="B15" s="64">
        <v>6725</v>
      </c>
      <c r="C15" s="64">
        <v>6800</v>
      </c>
      <c r="D15" s="64">
        <f t="shared" si="19"/>
        <v>101.11524163568772</v>
      </c>
      <c r="E15" s="64">
        <v>8000</v>
      </c>
      <c r="F15" s="64">
        <f t="shared" si="20"/>
        <v>117.64705882352942</v>
      </c>
      <c r="G15" s="64">
        <v>8000</v>
      </c>
      <c r="H15" s="64">
        <f t="shared" si="21"/>
        <v>100</v>
      </c>
      <c r="I15" s="64">
        <f t="shared" si="22"/>
        <v>7600</v>
      </c>
      <c r="J15" s="64">
        <f t="shared" si="23"/>
        <v>106.25410015307239</v>
      </c>
      <c r="K15" s="64">
        <v>8600</v>
      </c>
      <c r="L15" s="64">
        <f t="shared" si="24"/>
        <v>107.5</v>
      </c>
      <c r="M15" s="25">
        <v>9100</v>
      </c>
      <c r="N15" s="64">
        <f t="shared" si="25"/>
        <v>105.81395348837211</v>
      </c>
      <c r="O15" s="64">
        <v>9000</v>
      </c>
      <c r="P15" s="64">
        <f t="shared" si="4"/>
        <v>98.901098901098905</v>
      </c>
      <c r="Q15" s="64">
        <f t="shared" si="26"/>
        <v>8900</v>
      </c>
      <c r="R15" s="64">
        <f t="shared" si="27"/>
        <v>104.07168412982367</v>
      </c>
      <c r="S15" s="35">
        <v>13333</v>
      </c>
      <c r="T15" s="64">
        <f>S15/O15*100</f>
        <v>148.14444444444445</v>
      </c>
      <c r="U15" s="64">
        <v>16667</v>
      </c>
      <c r="V15" s="64">
        <f t="shared" si="7"/>
        <v>125.00562514062852</v>
      </c>
      <c r="W15" s="35">
        <v>14333</v>
      </c>
      <c r="X15" s="69">
        <f t="shared" si="29"/>
        <v>85.996280074398513</v>
      </c>
      <c r="Y15" s="69">
        <f t="shared" si="30"/>
        <v>14777.666666666666</v>
      </c>
      <c r="Z15" s="69">
        <f t="shared" si="31"/>
        <v>119.71544988649049</v>
      </c>
      <c r="AA15" s="35">
        <v>15000</v>
      </c>
      <c r="AB15" s="69">
        <f t="shared" si="13"/>
        <v>104.65359659526965</v>
      </c>
      <c r="AC15" s="64">
        <v>16600</v>
      </c>
      <c r="AD15" s="71">
        <f t="shared" si="32"/>
        <v>110.66666666666667</v>
      </c>
      <c r="AE15" s="64">
        <v>16000</v>
      </c>
      <c r="AF15" s="71">
        <f t="shared" si="33"/>
        <v>96.385542168674704</v>
      </c>
      <c r="AG15" s="71">
        <f t="shared" si="34"/>
        <v>15866.666666666666</v>
      </c>
      <c r="AH15" s="89">
        <f t="shared" si="34"/>
        <v>103.901935143537</v>
      </c>
      <c r="AI15" s="72">
        <f t="shared" si="18"/>
        <v>11786.083333333332</v>
      </c>
      <c r="AJ15" s="48"/>
      <c r="AK15" s="48"/>
      <c r="AL15" s="7"/>
      <c r="AM15" s="7"/>
    </row>
    <row r="16" spans="1:39" ht="63.95" customHeight="1" thickBot="1" x14ac:dyDescent="0.65">
      <c r="A16" s="63" t="s">
        <v>219</v>
      </c>
      <c r="B16" s="64">
        <v>6500</v>
      </c>
      <c r="C16" s="64">
        <v>6700</v>
      </c>
      <c r="D16" s="64">
        <f t="shared" si="19"/>
        <v>103.07692307692307</v>
      </c>
      <c r="E16" s="64">
        <v>6800</v>
      </c>
      <c r="F16" s="64">
        <f t="shared" si="20"/>
        <v>101.49253731343283</v>
      </c>
      <c r="G16" s="64">
        <v>6700</v>
      </c>
      <c r="H16" s="64">
        <f t="shared" si="21"/>
        <v>98.529411764705884</v>
      </c>
      <c r="I16" s="64">
        <f t="shared" si="22"/>
        <v>6733.333333333333</v>
      </c>
      <c r="J16" s="64">
        <f t="shared" si="23"/>
        <v>101.03295738502061</v>
      </c>
      <c r="K16" s="64">
        <v>7500</v>
      </c>
      <c r="L16" s="64">
        <f t="shared" si="24"/>
        <v>111.94029850746267</v>
      </c>
      <c r="M16" s="25">
        <v>8000</v>
      </c>
      <c r="N16" s="64">
        <f t="shared" si="25"/>
        <v>106.66666666666667</v>
      </c>
      <c r="O16" s="64">
        <v>7833</v>
      </c>
      <c r="P16" s="64">
        <f t="shared" si="4"/>
        <v>97.912500000000009</v>
      </c>
      <c r="Q16" s="64">
        <f t="shared" si="26"/>
        <v>7777.666666666667</v>
      </c>
      <c r="R16" s="64">
        <f t="shared" si="27"/>
        <v>105.50648839137646</v>
      </c>
      <c r="S16" s="35">
        <v>7467</v>
      </c>
      <c r="T16" s="64">
        <f t="shared" si="28"/>
        <v>95.327460743010334</v>
      </c>
      <c r="U16" s="64">
        <v>6800</v>
      </c>
      <c r="V16" s="64">
        <f t="shared" si="7"/>
        <v>91.067363064148921</v>
      </c>
      <c r="W16" s="35">
        <v>7567</v>
      </c>
      <c r="X16" s="69">
        <f t="shared" si="29"/>
        <v>111.27941176470588</v>
      </c>
      <c r="Y16" s="69">
        <f t="shared" si="30"/>
        <v>7278</v>
      </c>
      <c r="Z16" s="69">
        <f t="shared" si="31"/>
        <v>99.224745190621704</v>
      </c>
      <c r="AA16" s="35">
        <v>7133</v>
      </c>
      <c r="AB16" s="69">
        <f t="shared" si="13"/>
        <v>94.264569842738211</v>
      </c>
      <c r="AC16" s="64">
        <v>7833</v>
      </c>
      <c r="AD16" s="71">
        <f t="shared" si="32"/>
        <v>109.8135426889107</v>
      </c>
      <c r="AE16" s="64">
        <v>7833</v>
      </c>
      <c r="AF16" s="71">
        <f t="shared" si="33"/>
        <v>100</v>
      </c>
      <c r="AG16" s="71">
        <f t="shared" si="34"/>
        <v>7599.666666666667</v>
      </c>
      <c r="AH16" s="89">
        <f t="shared" si="34"/>
        <v>101.35937084388297</v>
      </c>
      <c r="AI16" s="72">
        <f t="shared" si="18"/>
        <v>7347.166666666667</v>
      </c>
      <c r="AJ16" s="48"/>
      <c r="AK16" s="48"/>
      <c r="AL16" s="7"/>
      <c r="AM16" s="7"/>
    </row>
    <row r="17" spans="1:39" ht="63.95" customHeight="1" thickBot="1" x14ac:dyDescent="0.65">
      <c r="A17" s="63" t="s">
        <v>217</v>
      </c>
      <c r="B17" s="64">
        <v>4450</v>
      </c>
      <c r="C17" s="64">
        <v>4450</v>
      </c>
      <c r="D17" s="64">
        <f t="shared" si="19"/>
        <v>100</v>
      </c>
      <c r="E17" s="64">
        <v>4800</v>
      </c>
      <c r="F17" s="64">
        <f t="shared" si="20"/>
        <v>107.86516853932584</v>
      </c>
      <c r="G17" s="64">
        <v>4800</v>
      </c>
      <c r="H17" s="64">
        <f t="shared" si="21"/>
        <v>100</v>
      </c>
      <c r="I17" s="64">
        <f t="shared" si="22"/>
        <v>4683.333333333333</v>
      </c>
      <c r="J17" s="64">
        <f t="shared" si="23"/>
        <v>102.62172284644195</v>
      </c>
      <c r="K17" s="64">
        <v>4667</v>
      </c>
      <c r="L17" s="64">
        <f t="shared" si="24"/>
        <v>97.229166666666671</v>
      </c>
      <c r="M17" s="25">
        <v>4400</v>
      </c>
      <c r="N17" s="64">
        <f t="shared" si="25"/>
        <v>94.278980072851937</v>
      </c>
      <c r="O17" s="64">
        <v>4800</v>
      </c>
      <c r="P17" s="64">
        <f t="shared" si="4"/>
        <v>109.09090909090908</v>
      </c>
      <c r="Q17" s="64">
        <f t="shared" si="26"/>
        <v>4622.333333333333</v>
      </c>
      <c r="R17" s="64">
        <f t="shared" si="27"/>
        <v>100.19968527680923</v>
      </c>
      <c r="S17" s="35">
        <v>4533</v>
      </c>
      <c r="T17" s="64">
        <f t="shared" si="28"/>
        <v>94.4375</v>
      </c>
      <c r="U17" s="64">
        <v>4800</v>
      </c>
      <c r="V17" s="64">
        <f t="shared" si="7"/>
        <v>105.89013898080741</v>
      </c>
      <c r="W17" s="35">
        <v>5200</v>
      </c>
      <c r="X17" s="69">
        <f t="shared" si="29"/>
        <v>108.33333333333333</v>
      </c>
      <c r="Y17" s="69">
        <f t="shared" si="30"/>
        <v>4844.333333333333</v>
      </c>
      <c r="Z17" s="69">
        <f t="shared" si="31"/>
        <v>102.88699077138024</v>
      </c>
      <c r="AA17" s="35">
        <v>5600</v>
      </c>
      <c r="AB17" s="69">
        <f t="shared" si="13"/>
        <v>107.69230769230769</v>
      </c>
      <c r="AC17" s="64">
        <v>5600</v>
      </c>
      <c r="AD17" s="71">
        <f t="shared" si="32"/>
        <v>100</v>
      </c>
      <c r="AE17" s="64">
        <v>5600</v>
      </c>
      <c r="AF17" s="71">
        <f t="shared" si="33"/>
        <v>100</v>
      </c>
      <c r="AG17" s="71">
        <f t="shared" si="34"/>
        <v>5600</v>
      </c>
      <c r="AH17" s="89">
        <f t="shared" si="34"/>
        <v>102.56410256410255</v>
      </c>
      <c r="AI17" s="72">
        <f t="shared" si="18"/>
        <v>4937.5</v>
      </c>
      <c r="AJ17" s="48"/>
      <c r="AK17" s="48"/>
      <c r="AL17" s="7"/>
      <c r="AM17" s="7"/>
    </row>
    <row r="18" spans="1:39" ht="63.95" customHeight="1" thickBot="1" x14ac:dyDescent="0.65">
      <c r="A18" s="63" t="s">
        <v>218</v>
      </c>
      <c r="B18" s="64">
        <v>700</v>
      </c>
      <c r="C18" s="64">
        <v>700</v>
      </c>
      <c r="D18" s="64">
        <f t="shared" si="19"/>
        <v>100</v>
      </c>
      <c r="E18" s="64">
        <v>800</v>
      </c>
      <c r="F18" s="64">
        <f t="shared" si="20"/>
        <v>114.28571428571428</v>
      </c>
      <c r="G18" s="64">
        <v>800</v>
      </c>
      <c r="H18" s="64">
        <f t="shared" si="21"/>
        <v>100</v>
      </c>
      <c r="I18" s="64">
        <f t="shared" si="22"/>
        <v>766.66666666666663</v>
      </c>
      <c r="J18" s="64">
        <f t="shared" si="23"/>
        <v>104.76190476190476</v>
      </c>
      <c r="K18" s="64">
        <v>800</v>
      </c>
      <c r="L18" s="64">
        <f t="shared" si="24"/>
        <v>100</v>
      </c>
      <c r="M18" s="25">
        <v>800</v>
      </c>
      <c r="N18" s="64">
        <f t="shared" si="25"/>
        <v>100</v>
      </c>
      <c r="O18" s="64">
        <v>800</v>
      </c>
      <c r="P18" s="64">
        <f t="shared" si="4"/>
        <v>100</v>
      </c>
      <c r="Q18" s="64">
        <f t="shared" si="26"/>
        <v>800</v>
      </c>
      <c r="R18" s="64">
        <f t="shared" si="27"/>
        <v>100</v>
      </c>
      <c r="S18" s="35">
        <v>1000</v>
      </c>
      <c r="T18" s="64">
        <f t="shared" si="28"/>
        <v>125</v>
      </c>
      <c r="U18" s="64">
        <v>967</v>
      </c>
      <c r="V18" s="64">
        <f t="shared" si="7"/>
        <v>96.7</v>
      </c>
      <c r="W18" s="35">
        <v>967</v>
      </c>
      <c r="X18" s="69">
        <f t="shared" si="29"/>
        <v>100</v>
      </c>
      <c r="Y18" s="69">
        <f t="shared" si="30"/>
        <v>978</v>
      </c>
      <c r="Z18" s="69">
        <f t="shared" si="31"/>
        <v>107.23333333333333</v>
      </c>
      <c r="AA18" s="35">
        <v>1000</v>
      </c>
      <c r="AB18" s="69">
        <f t="shared" si="13"/>
        <v>103.41261633919339</v>
      </c>
      <c r="AC18" s="64">
        <v>1000</v>
      </c>
      <c r="AD18" s="71">
        <f t="shared" si="32"/>
        <v>100</v>
      </c>
      <c r="AE18" s="64">
        <v>1000</v>
      </c>
      <c r="AF18" s="71">
        <f t="shared" si="33"/>
        <v>100</v>
      </c>
      <c r="AG18" s="71">
        <f t="shared" si="34"/>
        <v>1000</v>
      </c>
      <c r="AH18" s="89">
        <f t="shared" si="34"/>
        <v>101.13753877973113</v>
      </c>
      <c r="AI18" s="72">
        <f t="shared" si="18"/>
        <v>886.16666666666663</v>
      </c>
      <c r="AJ18" s="48"/>
      <c r="AK18" s="48"/>
      <c r="AL18" s="7"/>
      <c r="AM18" s="7"/>
    </row>
    <row r="19" spans="1:39" ht="63.95" customHeight="1" thickBot="1" x14ac:dyDescent="0.65">
      <c r="A19" s="63" t="s">
        <v>220</v>
      </c>
      <c r="B19" s="64">
        <v>200</v>
      </c>
      <c r="C19" s="64">
        <v>200</v>
      </c>
      <c r="D19" s="64">
        <f t="shared" si="19"/>
        <v>100</v>
      </c>
      <c r="E19" s="64">
        <v>250</v>
      </c>
      <c r="F19" s="64">
        <f t="shared" si="20"/>
        <v>125</v>
      </c>
      <c r="G19" s="64">
        <v>250</v>
      </c>
      <c r="H19" s="64">
        <f t="shared" si="21"/>
        <v>100</v>
      </c>
      <c r="I19" s="64">
        <f t="shared" si="22"/>
        <v>233.33333333333334</v>
      </c>
      <c r="J19" s="64">
        <f t="shared" si="23"/>
        <v>108.33333333333333</v>
      </c>
      <c r="K19" s="64">
        <v>250</v>
      </c>
      <c r="L19" s="64">
        <f t="shared" si="24"/>
        <v>100</v>
      </c>
      <c r="M19" s="25">
        <v>250</v>
      </c>
      <c r="N19" s="64">
        <f t="shared" si="25"/>
        <v>100</v>
      </c>
      <c r="O19" s="64">
        <v>250</v>
      </c>
      <c r="P19" s="64">
        <f t="shared" si="4"/>
        <v>100</v>
      </c>
      <c r="Q19" s="64">
        <f t="shared" si="26"/>
        <v>250</v>
      </c>
      <c r="R19" s="64">
        <f t="shared" si="27"/>
        <v>100</v>
      </c>
      <c r="S19" s="35">
        <v>250</v>
      </c>
      <c r="T19" s="64">
        <f t="shared" si="28"/>
        <v>100</v>
      </c>
      <c r="U19" s="64">
        <v>250</v>
      </c>
      <c r="V19" s="64">
        <f t="shared" si="7"/>
        <v>100</v>
      </c>
      <c r="W19" s="35">
        <v>250</v>
      </c>
      <c r="X19" s="69">
        <f t="shared" si="29"/>
        <v>100</v>
      </c>
      <c r="Y19" s="69">
        <f t="shared" si="30"/>
        <v>250</v>
      </c>
      <c r="Z19" s="69">
        <f t="shared" si="31"/>
        <v>100</v>
      </c>
      <c r="AA19" s="35">
        <v>250</v>
      </c>
      <c r="AB19" s="69">
        <f t="shared" si="13"/>
        <v>100</v>
      </c>
      <c r="AC19" s="64">
        <v>250</v>
      </c>
      <c r="AD19" s="71">
        <f t="shared" si="32"/>
        <v>100</v>
      </c>
      <c r="AE19" s="64">
        <v>250</v>
      </c>
      <c r="AF19" s="71">
        <f t="shared" si="33"/>
        <v>100</v>
      </c>
      <c r="AG19" s="71">
        <f t="shared" si="34"/>
        <v>250</v>
      </c>
      <c r="AH19" s="89">
        <f t="shared" si="34"/>
        <v>100</v>
      </c>
      <c r="AI19" s="72">
        <f t="shared" si="18"/>
        <v>245.83333333333334</v>
      </c>
      <c r="AJ19" s="48"/>
      <c r="AK19" s="48"/>
      <c r="AL19" s="7"/>
      <c r="AM19" s="7"/>
    </row>
    <row r="20" spans="1:39" ht="63.95" customHeight="1" thickBot="1" x14ac:dyDescent="0.65">
      <c r="A20" s="63" t="s">
        <v>221</v>
      </c>
      <c r="B20" s="64">
        <v>6000</v>
      </c>
      <c r="C20" s="64">
        <v>6250</v>
      </c>
      <c r="D20" s="64">
        <f t="shared" si="19"/>
        <v>104.16666666666667</v>
      </c>
      <c r="E20" s="64">
        <v>6500</v>
      </c>
      <c r="F20" s="64">
        <f t="shared" si="20"/>
        <v>104</v>
      </c>
      <c r="G20" s="64">
        <v>6500</v>
      </c>
      <c r="H20" s="64">
        <f t="shared" si="21"/>
        <v>100</v>
      </c>
      <c r="I20" s="64">
        <f t="shared" si="22"/>
        <v>6416.666666666667</v>
      </c>
      <c r="J20" s="64">
        <f t="shared" si="23"/>
        <v>102.72222222222223</v>
      </c>
      <c r="K20" s="64">
        <v>6500</v>
      </c>
      <c r="L20" s="64">
        <f t="shared" si="24"/>
        <v>100</v>
      </c>
      <c r="M20" s="25">
        <v>6700</v>
      </c>
      <c r="N20" s="64">
        <f t="shared" si="25"/>
        <v>103.07692307692307</v>
      </c>
      <c r="O20" s="64">
        <v>6500</v>
      </c>
      <c r="P20" s="64">
        <f t="shared" si="4"/>
        <v>97.014925373134332</v>
      </c>
      <c r="Q20" s="64">
        <f t="shared" si="26"/>
        <v>6566.666666666667</v>
      </c>
      <c r="R20" s="64">
        <f t="shared" si="27"/>
        <v>100.03061615001913</v>
      </c>
      <c r="S20" s="35">
        <v>8667</v>
      </c>
      <c r="T20" s="64">
        <f t="shared" si="28"/>
        <v>133.33846153846153</v>
      </c>
      <c r="U20" s="64">
        <v>7000</v>
      </c>
      <c r="V20" s="64">
        <f t="shared" si="7"/>
        <v>80.766124379831552</v>
      </c>
      <c r="W20" s="35">
        <v>11000</v>
      </c>
      <c r="X20" s="69">
        <f t="shared" si="29"/>
        <v>157.14285714285714</v>
      </c>
      <c r="Y20" s="69">
        <f t="shared" si="30"/>
        <v>8889</v>
      </c>
      <c r="Z20" s="69">
        <f t="shared" si="31"/>
        <v>123.74914768705007</v>
      </c>
      <c r="AA20" s="35">
        <v>7000</v>
      </c>
      <c r="AB20" s="69">
        <f t="shared" si="13"/>
        <v>63.636363636363633</v>
      </c>
      <c r="AC20" s="64">
        <v>7500</v>
      </c>
      <c r="AD20" s="71">
        <f t="shared" si="32"/>
        <v>107.14285714285714</v>
      </c>
      <c r="AE20" s="64">
        <v>9667</v>
      </c>
      <c r="AF20" s="71">
        <f t="shared" si="33"/>
        <v>128.89333333333332</v>
      </c>
      <c r="AG20" s="71">
        <f t="shared" si="34"/>
        <v>8055.666666666667</v>
      </c>
      <c r="AH20" s="89">
        <f t="shared" si="34"/>
        <v>99.890851370851351</v>
      </c>
      <c r="AI20" s="72">
        <f t="shared" si="18"/>
        <v>7482.0000000000009</v>
      </c>
      <c r="AJ20" s="48"/>
      <c r="AK20" s="48"/>
      <c r="AL20" s="7"/>
      <c r="AM20" s="7"/>
    </row>
    <row r="21" spans="1:39" ht="63.95" customHeight="1" thickBot="1" x14ac:dyDescent="0.65">
      <c r="A21" s="63" t="s">
        <v>222</v>
      </c>
      <c r="B21" s="64">
        <v>5125</v>
      </c>
      <c r="C21" s="64">
        <v>5600</v>
      </c>
      <c r="D21" s="64">
        <f t="shared" si="19"/>
        <v>109.26829268292684</v>
      </c>
      <c r="E21" s="64">
        <v>5400</v>
      </c>
      <c r="F21" s="64">
        <f t="shared" si="20"/>
        <v>96.428571428571431</v>
      </c>
      <c r="G21" s="64">
        <v>5300</v>
      </c>
      <c r="H21" s="64">
        <f t="shared" si="21"/>
        <v>98.148148148148152</v>
      </c>
      <c r="I21" s="64">
        <f t="shared" si="22"/>
        <v>5433.333333333333</v>
      </c>
      <c r="J21" s="64">
        <f t="shared" si="23"/>
        <v>101.28167075321547</v>
      </c>
      <c r="K21" s="64">
        <v>5200</v>
      </c>
      <c r="L21" s="64">
        <f t="shared" si="24"/>
        <v>98.113207547169807</v>
      </c>
      <c r="M21" s="25">
        <v>5200</v>
      </c>
      <c r="N21" s="64">
        <f t="shared" si="25"/>
        <v>100</v>
      </c>
      <c r="O21" s="64">
        <v>5466</v>
      </c>
      <c r="P21" s="64">
        <f t="shared" si="4"/>
        <v>105.11538461538461</v>
      </c>
      <c r="Q21" s="64">
        <f t="shared" si="26"/>
        <v>5288.666666666667</v>
      </c>
      <c r="R21" s="64">
        <f t="shared" si="27"/>
        <v>101.07619738751812</v>
      </c>
      <c r="S21" s="35">
        <v>5600</v>
      </c>
      <c r="T21" s="64">
        <f t="shared" si="28"/>
        <v>102.45151847786316</v>
      </c>
      <c r="U21" s="64">
        <v>6800</v>
      </c>
      <c r="V21" s="64">
        <f t="shared" si="7"/>
        <v>121.42857142857142</v>
      </c>
      <c r="W21" s="35">
        <v>7133</v>
      </c>
      <c r="X21" s="69">
        <f t="shared" si="29"/>
        <v>104.89705882352942</v>
      </c>
      <c r="Y21" s="69">
        <f t="shared" si="30"/>
        <v>6511</v>
      </c>
      <c r="Z21" s="69">
        <f t="shared" si="31"/>
        <v>109.59238290998799</v>
      </c>
      <c r="AA21" s="35">
        <v>7200</v>
      </c>
      <c r="AB21" s="69">
        <f t="shared" si="13"/>
        <v>100.93929622879574</v>
      </c>
      <c r="AC21" s="64">
        <v>7300</v>
      </c>
      <c r="AD21" s="71">
        <f t="shared" si="32"/>
        <v>101.38888888888889</v>
      </c>
      <c r="AE21" s="64">
        <v>7267</v>
      </c>
      <c r="AF21" s="71">
        <f t="shared" si="33"/>
        <v>99.547945205479451</v>
      </c>
      <c r="AG21" s="71">
        <f t="shared" si="34"/>
        <v>7255.666666666667</v>
      </c>
      <c r="AH21" s="89">
        <f t="shared" si="34"/>
        <v>100.62537677438803</v>
      </c>
      <c r="AI21" s="72">
        <f t="shared" si="18"/>
        <v>6122.166666666667</v>
      </c>
      <c r="AJ21" s="48"/>
      <c r="AK21" s="48"/>
      <c r="AL21" s="7"/>
      <c r="AM21" s="7"/>
    </row>
    <row r="22" spans="1:39" ht="63.95" customHeight="1" thickBot="1" x14ac:dyDescent="0.65">
      <c r="A22" s="63" t="s">
        <v>223</v>
      </c>
      <c r="B22" s="64">
        <v>4000</v>
      </c>
      <c r="C22" s="64">
        <v>4000</v>
      </c>
      <c r="D22" s="64">
        <f t="shared" si="19"/>
        <v>100</v>
      </c>
      <c r="E22" s="64">
        <v>4000</v>
      </c>
      <c r="F22" s="64">
        <f t="shared" si="20"/>
        <v>100</v>
      </c>
      <c r="G22" s="64">
        <v>4000</v>
      </c>
      <c r="H22" s="64">
        <f t="shared" si="21"/>
        <v>100</v>
      </c>
      <c r="I22" s="64">
        <f t="shared" si="22"/>
        <v>4000</v>
      </c>
      <c r="J22" s="64">
        <f t="shared" si="23"/>
        <v>100</v>
      </c>
      <c r="K22" s="64">
        <v>4000</v>
      </c>
      <c r="L22" s="64">
        <f t="shared" si="24"/>
        <v>100</v>
      </c>
      <c r="M22" s="25">
        <v>4000</v>
      </c>
      <c r="N22" s="64">
        <f t="shared" si="25"/>
        <v>100</v>
      </c>
      <c r="O22" s="64">
        <v>4000</v>
      </c>
      <c r="P22" s="64">
        <f t="shared" si="4"/>
        <v>100</v>
      </c>
      <c r="Q22" s="64">
        <f t="shared" si="26"/>
        <v>4000</v>
      </c>
      <c r="R22" s="64">
        <f t="shared" si="27"/>
        <v>100</v>
      </c>
      <c r="S22" s="35">
        <v>4000</v>
      </c>
      <c r="T22" s="64">
        <f t="shared" si="28"/>
        <v>100</v>
      </c>
      <c r="U22" s="64">
        <v>4467</v>
      </c>
      <c r="V22" s="64">
        <f t="shared" si="7"/>
        <v>111.675</v>
      </c>
      <c r="W22" s="35">
        <v>4833</v>
      </c>
      <c r="X22" s="69">
        <f t="shared" si="29"/>
        <v>108.19341840161184</v>
      </c>
      <c r="Y22" s="69">
        <f t="shared" si="30"/>
        <v>4433.333333333333</v>
      </c>
      <c r="Z22" s="69">
        <f t="shared" si="31"/>
        <v>106.62280613387061</v>
      </c>
      <c r="AA22" s="35">
        <v>4500</v>
      </c>
      <c r="AB22" s="69">
        <f t="shared" si="13"/>
        <v>93.109869646182503</v>
      </c>
      <c r="AC22" s="64">
        <v>4500</v>
      </c>
      <c r="AD22" s="71">
        <f t="shared" si="32"/>
        <v>100</v>
      </c>
      <c r="AE22" s="64">
        <v>4500</v>
      </c>
      <c r="AF22" s="71">
        <f t="shared" si="33"/>
        <v>100</v>
      </c>
      <c r="AG22" s="71">
        <f t="shared" si="34"/>
        <v>4500</v>
      </c>
      <c r="AH22" s="89">
        <f t="shared" si="34"/>
        <v>97.703289882060844</v>
      </c>
      <c r="AI22" s="72">
        <f t="shared" si="18"/>
        <v>4233.333333333333</v>
      </c>
      <c r="AJ22" s="48"/>
      <c r="AK22" s="48"/>
      <c r="AL22" s="7"/>
      <c r="AM22" s="7"/>
    </row>
    <row r="23" spans="1:39" ht="63.95" customHeight="1" thickBot="1" x14ac:dyDescent="0.65">
      <c r="A23" s="44" t="s">
        <v>13</v>
      </c>
      <c r="B23" s="66">
        <f>SUM(B12:B22)</f>
        <v>79000</v>
      </c>
      <c r="C23" s="30">
        <f>SUM(C12:C22)</f>
        <v>80200</v>
      </c>
      <c r="D23" s="66">
        <f>(C23/B23)*100</f>
        <v>101.51898734177216</v>
      </c>
      <c r="E23" s="66">
        <f>SUM(E12:E22)</f>
        <v>93950</v>
      </c>
      <c r="F23" s="66">
        <f t="shared" si="20"/>
        <v>117.14463840399003</v>
      </c>
      <c r="G23" s="66">
        <f>SUM(G12:G22)</f>
        <v>93050</v>
      </c>
      <c r="H23" s="66">
        <f t="shared" si="21"/>
        <v>99.042043640234169</v>
      </c>
      <c r="I23" s="66">
        <f t="shared" si="22"/>
        <v>89066.666666666672</v>
      </c>
      <c r="J23" s="66">
        <f t="shared" si="23"/>
        <v>105.90188979533212</v>
      </c>
      <c r="K23" s="30">
        <v>94917</v>
      </c>
      <c r="L23" s="66">
        <f t="shared" si="24"/>
        <v>102.00644814615798</v>
      </c>
      <c r="M23" s="30">
        <f>SUM(M12:M22)</f>
        <v>96050</v>
      </c>
      <c r="N23" s="66">
        <f t="shared" si="25"/>
        <v>101.19367447348738</v>
      </c>
      <c r="O23" s="66">
        <f>SUM(O12:O22)</f>
        <v>97049</v>
      </c>
      <c r="P23" s="66">
        <f t="shared" si="4"/>
        <v>101.04008328995316</v>
      </c>
      <c r="Q23" s="66">
        <f t="shared" si="26"/>
        <v>96005.333333333328</v>
      </c>
      <c r="R23" s="66">
        <f t="shared" si="27"/>
        <v>101.41340196986617</v>
      </c>
      <c r="S23" s="66">
        <f>SUM(S12:S22)</f>
        <v>111583</v>
      </c>
      <c r="T23" s="66">
        <f t="shared" si="28"/>
        <v>114.97593998907769</v>
      </c>
      <c r="U23" s="66">
        <f>SUM(U12:U22)</f>
        <v>116151</v>
      </c>
      <c r="V23" s="55">
        <f t="shared" si="7"/>
        <v>104.09381357375227</v>
      </c>
      <c r="W23" s="66">
        <f>SUM(W12:W22)</f>
        <v>119683</v>
      </c>
      <c r="X23" s="66">
        <f t="shared" si="29"/>
        <v>103.04086921335158</v>
      </c>
      <c r="Y23" s="66">
        <f t="shared" si="30"/>
        <v>115805.66666666667</v>
      </c>
      <c r="Z23" s="66">
        <f t="shared" si="31"/>
        <v>107.37020759206052</v>
      </c>
      <c r="AA23" s="66">
        <f>SUM(AA12:AA22)</f>
        <v>116383</v>
      </c>
      <c r="AB23" s="70">
        <f t="shared" si="13"/>
        <v>97.24271617522956</v>
      </c>
      <c r="AC23" s="66">
        <f>SUM(AC12:AC22)</f>
        <v>121983</v>
      </c>
      <c r="AD23" s="55">
        <f>AC23/AA23*100</f>
        <v>104.81169930316283</v>
      </c>
      <c r="AE23" s="66">
        <f>SUM(AE12:AE22)</f>
        <v>125517</v>
      </c>
      <c r="AF23" s="90">
        <f t="shared" si="33"/>
        <v>102.89712500922259</v>
      </c>
      <c r="AG23" s="90">
        <f t="shared" si="34"/>
        <v>121294.33333333333</v>
      </c>
      <c r="AH23" s="90">
        <f t="shared" si="34"/>
        <v>101.65051349587166</v>
      </c>
      <c r="AI23" s="74">
        <f t="shared" si="18"/>
        <v>105543</v>
      </c>
      <c r="AJ23" s="48"/>
      <c r="AK23" s="48"/>
      <c r="AL23" s="7"/>
      <c r="AM23" s="7"/>
    </row>
    <row r="24" spans="1:39" ht="63.95" customHeight="1" thickBot="1" x14ac:dyDescent="0.65">
      <c r="A24" s="127" t="s">
        <v>320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43"/>
      <c r="AI24" s="130"/>
      <c r="AJ24" s="48"/>
      <c r="AK24" s="48"/>
      <c r="AL24" s="7"/>
      <c r="AM24" s="7"/>
    </row>
    <row r="25" spans="1:39" ht="63.95" customHeight="1" thickBot="1" x14ac:dyDescent="0.65">
      <c r="A25" s="63" t="s">
        <v>171</v>
      </c>
      <c r="B25" s="119">
        <v>9000</v>
      </c>
      <c r="C25" s="119">
        <v>9000</v>
      </c>
      <c r="D25" s="120">
        <f t="shared" ref="D25:D29" si="35">(C25/B25)*100</f>
        <v>100</v>
      </c>
      <c r="E25" s="119">
        <v>9200</v>
      </c>
      <c r="F25" s="120">
        <f>(E25/C25)*100</f>
        <v>102.22222222222221</v>
      </c>
      <c r="G25" s="120">
        <v>9700</v>
      </c>
      <c r="H25" s="120">
        <f>(G25/E25)*100</f>
        <v>105.43478260869566</v>
      </c>
      <c r="I25" s="64">
        <f t="shared" ref="I25:J29" si="36">(C25+E25+G25)/3</f>
        <v>9300</v>
      </c>
      <c r="J25" s="64">
        <f t="shared" si="36"/>
        <v>102.55233494363931</v>
      </c>
      <c r="K25" s="64">
        <v>9800</v>
      </c>
      <c r="L25" s="64">
        <f t="shared" ref="L25:L62" si="37">(K25/G25)*100</f>
        <v>101.03092783505154</v>
      </c>
      <c r="M25" s="25">
        <v>9800</v>
      </c>
      <c r="N25" s="64">
        <f t="shared" ref="N25:N62" si="38">(M25/K25)*100</f>
        <v>100</v>
      </c>
      <c r="O25" s="64">
        <v>9800</v>
      </c>
      <c r="P25" s="64">
        <f t="shared" ref="P25:P29" si="39">O25/M25*100</f>
        <v>100</v>
      </c>
      <c r="Q25" s="64">
        <f t="shared" ref="Q25:R29" si="40">(K25+M25+O25)/3</f>
        <v>9800</v>
      </c>
      <c r="R25" s="64">
        <f t="shared" si="40"/>
        <v>100.34364261168385</v>
      </c>
      <c r="S25" s="35">
        <v>9867</v>
      </c>
      <c r="T25" s="64">
        <f t="shared" ref="T25:T29" si="41">S25/O25*100</f>
        <v>100.68367346938776</v>
      </c>
      <c r="U25" s="64">
        <v>11000</v>
      </c>
      <c r="V25" s="64">
        <f t="shared" si="7"/>
        <v>111.48272017837235</v>
      </c>
      <c r="W25" s="64">
        <v>12000</v>
      </c>
      <c r="X25" s="64">
        <f>W25/U25*100</f>
        <v>109.09090909090908</v>
      </c>
      <c r="Y25" s="64">
        <f>(S25+U25+W25)/3</f>
        <v>10955.666666666666</v>
      </c>
      <c r="Z25" s="64">
        <f t="shared" ref="Z25:Z29" si="42">(T25+V25+X25)/3</f>
        <v>107.08576757955639</v>
      </c>
      <c r="AA25" s="64">
        <v>12000</v>
      </c>
      <c r="AB25" s="69">
        <f t="shared" si="13"/>
        <v>100</v>
      </c>
      <c r="AC25" s="64">
        <v>11800</v>
      </c>
      <c r="AD25" s="71">
        <f t="shared" ref="AD25:AD29" si="43">AC25/AA25*100</f>
        <v>98.333333333333329</v>
      </c>
      <c r="AE25" s="64">
        <v>11500</v>
      </c>
      <c r="AF25" s="71">
        <f>AE25/AC25*100</f>
        <v>97.457627118644069</v>
      </c>
      <c r="AG25" s="71">
        <f>(AA25+AC25+AE25)/3</f>
        <v>11766.666666666666</v>
      </c>
      <c r="AH25" s="89">
        <f t="shared" ref="AG25:AH29" si="44">(AB25+AD25+AF25)/3</f>
        <v>98.596986817325799</v>
      </c>
      <c r="AI25" s="72">
        <f>(I25+Q25+Y25+AG25)/4</f>
        <v>10455.583333333332</v>
      </c>
      <c r="AJ25" s="48"/>
      <c r="AK25" s="48"/>
      <c r="AL25" s="7"/>
      <c r="AM25" s="7"/>
    </row>
    <row r="26" spans="1:39" ht="63.95" customHeight="1" thickBot="1" x14ac:dyDescent="0.65">
      <c r="A26" s="63" t="s">
        <v>254</v>
      </c>
      <c r="B26" s="119">
        <v>43875</v>
      </c>
      <c r="C26" s="119">
        <v>44375</v>
      </c>
      <c r="D26" s="120">
        <f t="shared" si="35"/>
        <v>101.13960113960114</v>
      </c>
      <c r="E26" s="119">
        <v>51300</v>
      </c>
      <c r="F26" s="120">
        <f>(E26/C26)*100</f>
        <v>115.6056338028169</v>
      </c>
      <c r="G26" s="120">
        <v>40000</v>
      </c>
      <c r="H26" s="120">
        <f>(G26/E26)*100</f>
        <v>77.972709551656919</v>
      </c>
      <c r="I26" s="64">
        <f t="shared" si="36"/>
        <v>45225</v>
      </c>
      <c r="J26" s="64">
        <f t="shared" si="36"/>
        <v>98.239314831358328</v>
      </c>
      <c r="K26" s="64">
        <v>52000</v>
      </c>
      <c r="L26" s="64">
        <f t="shared" si="37"/>
        <v>130</v>
      </c>
      <c r="M26" s="25">
        <v>52000</v>
      </c>
      <c r="N26" s="64">
        <f t="shared" si="38"/>
        <v>100</v>
      </c>
      <c r="O26" s="64">
        <v>58000</v>
      </c>
      <c r="P26" s="64">
        <f t="shared" si="39"/>
        <v>111.53846153846155</v>
      </c>
      <c r="Q26" s="64">
        <f t="shared" si="40"/>
        <v>54000</v>
      </c>
      <c r="R26" s="64">
        <f t="shared" si="40"/>
        <v>113.84615384615385</v>
      </c>
      <c r="S26" s="64">
        <v>58000</v>
      </c>
      <c r="T26" s="64">
        <f t="shared" si="41"/>
        <v>100</v>
      </c>
      <c r="U26" s="64">
        <v>59000</v>
      </c>
      <c r="V26" s="64">
        <f t="shared" si="7"/>
        <v>101.72413793103448</v>
      </c>
      <c r="W26" s="64">
        <v>59000</v>
      </c>
      <c r="X26" s="64">
        <f>W26/U26*100</f>
        <v>100</v>
      </c>
      <c r="Y26" s="64">
        <f>(S26+U26+W26)/3</f>
        <v>58666.666666666664</v>
      </c>
      <c r="Z26" s="64">
        <f t="shared" si="42"/>
        <v>100.57471264367815</v>
      </c>
      <c r="AA26" s="64">
        <v>58000</v>
      </c>
      <c r="AB26" s="69">
        <f t="shared" si="13"/>
        <v>98.305084745762713</v>
      </c>
      <c r="AC26" s="64">
        <v>58000</v>
      </c>
      <c r="AD26" s="71">
        <f t="shared" si="43"/>
        <v>100</v>
      </c>
      <c r="AE26" s="64">
        <v>58000</v>
      </c>
      <c r="AF26" s="71">
        <f>AE26/AC26*100</f>
        <v>100</v>
      </c>
      <c r="AG26" s="71">
        <f t="shared" si="44"/>
        <v>58000</v>
      </c>
      <c r="AH26" s="89">
        <f t="shared" si="44"/>
        <v>99.435028248587571</v>
      </c>
      <c r="AI26" s="72">
        <f>(I26+Q26+Y26+AG26)/4</f>
        <v>53972.916666666664</v>
      </c>
      <c r="AJ26" s="48"/>
      <c r="AK26" s="48"/>
      <c r="AL26" s="7"/>
      <c r="AM26" s="7"/>
    </row>
    <row r="27" spans="1:39" ht="63.95" customHeight="1" thickBot="1" x14ac:dyDescent="0.65">
      <c r="A27" s="63" t="s">
        <v>253</v>
      </c>
      <c r="B27" s="119">
        <v>24000</v>
      </c>
      <c r="C27" s="121">
        <v>24000</v>
      </c>
      <c r="D27" s="120">
        <f t="shared" si="35"/>
        <v>100</v>
      </c>
      <c r="E27" s="121">
        <v>24000</v>
      </c>
      <c r="F27" s="120">
        <f>(E27/C27)*100</f>
        <v>100</v>
      </c>
      <c r="G27" s="121">
        <v>24000</v>
      </c>
      <c r="H27" s="120">
        <f>(G27/E27)*100</f>
        <v>100</v>
      </c>
      <c r="I27" s="64">
        <f t="shared" si="36"/>
        <v>24000</v>
      </c>
      <c r="J27" s="64">
        <f t="shared" si="36"/>
        <v>100</v>
      </c>
      <c r="K27" s="64">
        <v>24000</v>
      </c>
      <c r="L27" s="64">
        <f t="shared" si="37"/>
        <v>100</v>
      </c>
      <c r="M27" s="25">
        <v>24000</v>
      </c>
      <c r="N27" s="64">
        <f t="shared" si="38"/>
        <v>100</v>
      </c>
      <c r="O27" s="64">
        <v>24000</v>
      </c>
      <c r="P27" s="64">
        <f t="shared" si="39"/>
        <v>100</v>
      </c>
      <c r="Q27" s="64">
        <f t="shared" si="40"/>
        <v>24000</v>
      </c>
      <c r="R27" s="64">
        <f t="shared" si="40"/>
        <v>100</v>
      </c>
      <c r="S27" s="64">
        <v>24000</v>
      </c>
      <c r="T27" s="64">
        <f t="shared" si="41"/>
        <v>100</v>
      </c>
      <c r="U27" s="64">
        <v>24000</v>
      </c>
      <c r="V27" s="64">
        <f t="shared" si="7"/>
        <v>100</v>
      </c>
      <c r="W27" s="64">
        <v>24000</v>
      </c>
      <c r="X27" s="64">
        <f>W27/U27*100</f>
        <v>100</v>
      </c>
      <c r="Y27" s="64">
        <f>(S27+U27+W27)/3</f>
        <v>24000</v>
      </c>
      <c r="Z27" s="64">
        <f t="shared" si="42"/>
        <v>100</v>
      </c>
      <c r="AA27" s="64">
        <v>24000</v>
      </c>
      <c r="AB27" s="69">
        <f t="shared" si="13"/>
        <v>100</v>
      </c>
      <c r="AC27" s="64">
        <v>24000</v>
      </c>
      <c r="AD27" s="71">
        <f t="shared" si="43"/>
        <v>100</v>
      </c>
      <c r="AE27" s="64">
        <v>24000</v>
      </c>
      <c r="AF27" s="71">
        <f>AE27/AC27*100</f>
        <v>100</v>
      </c>
      <c r="AG27" s="71">
        <f t="shared" si="44"/>
        <v>24000</v>
      </c>
      <c r="AH27" s="89">
        <f t="shared" si="44"/>
        <v>100</v>
      </c>
      <c r="AI27" s="72">
        <f>(I27+Q27+Y27+AG27)/4</f>
        <v>24000</v>
      </c>
      <c r="AJ27" s="48"/>
      <c r="AK27" s="48"/>
      <c r="AL27" s="7"/>
      <c r="AM27" s="7"/>
    </row>
    <row r="28" spans="1:39" ht="63.95" customHeight="1" thickBot="1" x14ac:dyDescent="0.65">
      <c r="A28" s="63" t="s">
        <v>53</v>
      </c>
      <c r="B28" s="119">
        <v>6000</v>
      </c>
      <c r="C28" s="119">
        <v>6000</v>
      </c>
      <c r="D28" s="120">
        <f t="shared" si="35"/>
        <v>100</v>
      </c>
      <c r="E28" s="119">
        <v>5800</v>
      </c>
      <c r="F28" s="120">
        <f>(E28/C28)*100</f>
        <v>96.666666666666671</v>
      </c>
      <c r="G28" s="120">
        <v>6000</v>
      </c>
      <c r="H28" s="120">
        <f>(G28/E28)*100</f>
        <v>103.44827586206897</v>
      </c>
      <c r="I28" s="64">
        <f t="shared" si="36"/>
        <v>5933.333333333333</v>
      </c>
      <c r="J28" s="64">
        <f t="shared" si="36"/>
        <v>100.03831417624521</v>
      </c>
      <c r="K28" s="64">
        <v>6000</v>
      </c>
      <c r="L28" s="64">
        <f t="shared" si="37"/>
        <v>100</v>
      </c>
      <c r="M28" s="25">
        <v>6000</v>
      </c>
      <c r="N28" s="64">
        <f t="shared" si="38"/>
        <v>100</v>
      </c>
      <c r="O28" s="64">
        <v>6000</v>
      </c>
      <c r="P28" s="64">
        <f t="shared" si="39"/>
        <v>100</v>
      </c>
      <c r="Q28" s="64">
        <f t="shared" si="40"/>
        <v>6000</v>
      </c>
      <c r="R28" s="64">
        <f t="shared" si="40"/>
        <v>100</v>
      </c>
      <c r="S28" s="64">
        <v>6000</v>
      </c>
      <c r="T28" s="64">
        <f t="shared" si="41"/>
        <v>100</v>
      </c>
      <c r="U28" s="64">
        <v>6000</v>
      </c>
      <c r="V28" s="64">
        <f t="shared" si="7"/>
        <v>100</v>
      </c>
      <c r="W28" s="64">
        <v>6000</v>
      </c>
      <c r="X28" s="64">
        <f>W28/U28*100</f>
        <v>100</v>
      </c>
      <c r="Y28" s="64">
        <f>(S28+U28+W28)/3</f>
        <v>6000</v>
      </c>
      <c r="Z28" s="64">
        <f t="shared" si="42"/>
        <v>100</v>
      </c>
      <c r="AA28" s="64">
        <v>6000</v>
      </c>
      <c r="AB28" s="69">
        <f t="shared" si="13"/>
        <v>100</v>
      </c>
      <c r="AC28" s="64">
        <v>6400</v>
      </c>
      <c r="AD28" s="71">
        <f t="shared" si="43"/>
        <v>106.66666666666667</v>
      </c>
      <c r="AE28" s="64">
        <v>6500</v>
      </c>
      <c r="AF28" s="71">
        <f>AE28/AC28*100</f>
        <v>101.5625</v>
      </c>
      <c r="AG28" s="71">
        <f t="shared" si="44"/>
        <v>6300</v>
      </c>
      <c r="AH28" s="89">
        <f t="shared" si="44"/>
        <v>102.74305555555556</v>
      </c>
      <c r="AI28" s="72">
        <f>(I28+Q28+Y28+AG28)/4</f>
        <v>6058.333333333333</v>
      </c>
      <c r="AJ28" s="48"/>
      <c r="AK28" s="48"/>
      <c r="AL28" s="7"/>
      <c r="AM28" s="7"/>
    </row>
    <row r="29" spans="1:39" ht="63.95" customHeight="1" thickBot="1" x14ac:dyDescent="0.65">
      <c r="A29" s="44" t="s">
        <v>13</v>
      </c>
      <c r="B29" s="117">
        <f>SUM(B25:B28)</f>
        <v>82875</v>
      </c>
      <c r="C29" s="117">
        <f>SUM(C25:C28)</f>
        <v>83375</v>
      </c>
      <c r="D29" s="30">
        <f t="shared" si="35"/>
        <v>100.60331825037707</v>
      </c>
      <c r="E29" s="30">
        <f>SUM(E25:E28)</f>
        <v>90300</v>
      </c>
      <c r="F29" s="30">
        <f>(E29/C29)*100</f>
        <v>108.30584707646176</v>
      </c>
      <c r="G29" s="30">
        <f>SUM(G25:G28)</f>
        <v>79700</v>
      </c>
      <c r="H29" s="30">
        <f>(G29/E29)*100</f>
        <v>88.261351052048724</v>
      </c>
      <c r="I29" s="117">
        <f t="shared" si="36"/>
        <v>84458.333333333328</v>
      </c>
      <c r="J29" s="66">
        <f t="shared" si="36"/>
        <v>99.056838792962523</v>
      </c>
      <c r="K29" s="30">
        <v>67800</v>
      </c>
      <c r="L29" s="66">
        <f t="shared" si="37"/>
        <v>85.06900878293601</v>
      </c>
      <c r="M29" s="30">
        <f>SUM(M25:M28)</f>
        <v>91800</v>
      </c>
      <c r="N29" s="66">
        <f t="shared" si="38"/>
        <v>135.39823008849558</v>
      </c>
      <c r="O29" s="66">
        <f>SUM(O25:O28)</f>
        <v>97800</v>
      </c>
      <c r="P29" s="66">
        <f t="shared" si="39"/>
        <v>106.53594771241831</v>
      </c>
      <c r="Q29" s="66">
        <f t="shared" si="40"/>
        <v>85800</v>
      </c>
      <c r="R29" s="66">
        <f t="shared" si="40"/>
        <v>109.00106219461664</v>
      </c>
      <c r="S29" s="66">
        <f>SUM(S25:S28)</f>
        <v>97867</v>
      </c>
      <c r="T29" s="66">
        <f t="shared" si="41"/>
        <v>100.06850715746421</v>
      </c>
      <c r="U29" s="66">
        <f>SUM(U25:U28)</f>
        <v>100000</v>
      </c>
      <c r="V29" s="55">
        <f t="shared" si="7"/>
        <v>102.17948848948062</v>
      </c>
      <c r="W29" s="66">
        <f>SUM(W25:W28)</f>
        <v>101000</v>
      </c>
      <c r="X29" s="66">
        <f>W29/U29*100</f>
        <v>101</v>
      </c>
      <c r="Y29" s="66">
        <f>(S29+U29+W29)/3</f>
        <v>99622.333333333328</v>
      </c>
      <c r="Z29" s="66">
        <f t="shared" si="42"/>
        <v>101.08266521564828</v>
      </c>
      <c r="AA29" s="66">
        <f>SUM(AA25:AA28)</f>
        <v>100000</v>
      </c>
      <c r="AB29" s="70">
        <f t="shared" si="13"/>
        <v>99.009900990099013</v>
      </c>
      <c r="AC29" s="90">
        <f>SUM(AC25:AC28)</f>
        <v>100200</v>
      </c>
      <c r="AD29" s="90">
        <f t="shared" si="43"/>
        <v>100.2</v>
      </c>
      <c r="AE29" s="90">
        <f>SUM(AE25:AE28)</f>
        <v>100000</v>
      </c>
      <c r="AF29" s="90">
        <f>AE29/AC29*100</f>
        <v>99.800399201596804</v>
      </c>
      <c r="AG29" s="90">
        <f t="shared" si="44"/>
        <v>100066.66666666667</v>
      </c>
      <c r="AH29" s="90">
        <f t="shared" si="44"/>
        <v>99.670100063898602</v>
      </c>
      <c r="AI29" s="74">
        <f>(I29+Q29+Y29+AG29)/4</f>
        <v>92486.833333333328</v>
      </c>
      <c r="AJ29" s="48"/>
      <c r="AK29" s="48"/>
      <c r="AL29" s="7"/>
      <c r="AM29" s="7"/>
    </row>
    <row r="30" spans="1:39" ht="63.95" customHeight="1" thickBot="1" x14ac:dyDescent="0.65">
      <c r="A30" s="149" t="s">
        <v>54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1"/>
      <c r="AI30" s="152"/>
      <c r="AJ30" s="48"/>
      <c r="AK30" s="48"/>
      <c r="AL30" s="7"/>
      <c r="AM30" s="7"/>
    </row>
    <row r="31" spans="1:39" ht="63.95" customHeight="1" thickBot="1" x14ac:dyDescent="0.65">
      <c r="A31" s="63" t="s">
        <v>55</v>
      </c>
      <c r="B31" s="64">
        <v>300</v>
      </c>
      <c r="C31" s="64">
        <v>300</v>
      </c>
      <c r="D31" s="64">
        <f t="shared" ref="D31:D41" si="45">(C31/B31)*100</f>
        <v>100</v>
      </c>
      <c r="E31" s="64">
        <v>300</v>
      </c>
      <c r="F31" s="64">
        <f t="shared" ref="F31:F41" si="46">(E31/C31)*100</f>
        <v>100</v>
      </c>
      <c r="G31" s="64">
        <v>300</v>
      </c>
      <c r="H31" s="64">
        <f t="shared" ref="H31:H41" si="47">(G31/E31)*100</f>
        <v>100</v>
      </c>
      <c r="I31" s="64">
        <f t="shared" ref="I31:J35" si="48">(C31+E31+G31)/3</f>
        <v>300</v>
      </c>
      <c r="J31" s="64">
        <f t="shared" si="48"/>
        <v>100</v>
      </c>
      <c r="K31" s="64">
        <v>300</v>
      </c>
      <c r="L31" s="64">
        <f t="shared" si="37"/>
        <v>100</v>
      </c>
      <c r="M31" s="25">
        <v>300</v>
      </c>
      <c r="N31" s="64">
        <f t="shared" si="38"/>
        <v>100</v>
      </c>
      <c r="O31" s="64">
        <v>400</v>
      </c>
      <c r="P31" s="64">
        <f t="shared" ref="P31:P41" si="49">O31/M31*100</f>
        <v>133.33333333333331</v>
      </c>
      <c r="Q31" s="64">
        <f t="shared" ref="Q31:R41" si="50">(K31+M31+O31)/3</f>
        <v>333.33333333333331</v>
      </c>
      <c r="R31" s="64">
        <f t="shared" si="50"/>
        <v>111.1111111111111</v>
      </c>
      <c r="S31" s="64">
        <v>400</v>
      </c>
      <c r="T31" s="64">
        <f t="shared" ref="T31:T41" si="51">S31/O31*100</f>
        <v>100</v>
      </c>
      <c r="U31" s="64">
        <v>400</v>
      </c>
      <c r="V31" s="64">
        <f t="shared" si="7"/>
        <v>100</v>
      </c>
      <c r="W31" s="64">
        <v>400</v>
      </c>
      <c r="X31" s="64">
        <f>W31/U31*100</f>
        <v>100</v>
      </c>
      <c r="Y31" s="64">
        <f>(S31+U31+W31)/3</f>
        <v>400</v>
      </c>
      <c r="Z31" s="64">
        <f>(T31+V31+X31)/3</f>
        <v>100</v>
      </c>
      <c r="AA31" s="64">
        <v>400</v>
      </c>
      <c r="AB31" s="69">
        <f t="shared" si="13"/>
        <v>100</v>
      </c>
      <c r="AC31" s="64">
        <v>400</v>
      </c>
      <c r="AD31" s="71">
        <f t="shared" ref="AD31:AD41" si="52">AC31/AA31*100</f>
        <v>100</v>
      </c>
      <c r="AE31" s="64">
        <v>400</v>
      </c>
      <c r="AF31" s="71">
        <f t="shared" ref="AF31:AF41" si="53">AE31/AC31*100</f>
        <v>100</v>
      </c>
      <c r="AG31" s="71">
        <f t="shared" ref="AG31:AH41" si="54">(AA31+AC31+AE31)/3</f>
        <v>400</v>
      </c>
      <c r="AH31" s="89">
        <f t="shared" si="54"/>
        <v>100</v>
      </c>
      <c r="AI31" s="72">
        <f t="shared" si="18"/>
        <v>358.33333333333331</v>
      </c>
      <c r="AJ31" s="48"/>
      <c r="AK31" s="48"/>
      <c r="AL31" s="7"/>
      <c r="AM31" s="7"/>
    </row>
    <row r="32" spans="1:39" ht="63.95" customHeight="1" thickBot="1" x14ac:dyDescent="0.65">
      <c r="A32" s="63" t="s">
        <v>224</v>
      </c>
      <c r="B32" s="64">
        <v>400</v>
      </c>
      <c r="C32" s="64">
        <v>400</v>
      </c>
      <c r="D32" s="64">
        <f t="shared" si="45"/>
        <v>100</v>
      </c>
      <c r="E32" s="64">
        <v>500</v>
      </c>
      <c r="F32" s="64">
        <f t="shared" si="46"/>
        <v>125</v>
      </c>
      <c r="G32" s="64">
        <v>500</v>
      </c>
      <c r="H32" s="64">
        <f t="shared" si="47"/>
        <v>100</v>
      </c>
      <c r="I32" s="64">
        <f t="shared" si="48"/>
        <v>466.66666666666669</v>
      </c>
      <c r="J32" s="64">
        <f t="shared" si="48"/>
        <v>108.33333333333333</v>
      </c>
      <c r="K32" s="64">
        <v>500</v>
      </c>
      <c r="L32" s="64">
        <f t="shared" si="37"/>
        <v>100</v>
      </c>
      <c r="M32" s="25">
        <v>500</v>
      </c>
      <c r="N32" s="64">
        <f t="shared" si="38"/>
        <v>100</v>
      </c>
      <c r="O32" s="64">
        <v>500</v>
      </c>
      <c r="P32" s="64">
        <f t="shared" si="49"/>
        <v>100</v>
      </c>
      <c r="Q32" s="64">
        <f t="shared" si="50"/>
        <v>500</v>
      </c>
      <c r="R32" s="64">
        <f t="shared" si="50"/>
        <v>100</v>
      </c>
      <c r="S32" s="64">
        <v>500</v>
      </c>
      <c r="T32" s="64">
        <f t="shared" si="51"/>
        <v>100</v>
      </c>
      <c r="U32" s="64">
        <v>600</v>
      </c>
      <c r="V32" s="64">
        <f t="shared" si="7"/>
        <v>120</v>
      </c>
      <c r="W32" s="64">
        <v>600</v>
      </c>
      <c r="X32" s="64">
        <f>W32/U32*100</f>
        <v>100</v>
      </c>
      <c r="Y32" s="64">
        <f>(S32+U32+W32)/3</f>
        <v>566.66666666666663</v>
      </c>
      <c r="Z32" s="64">
        <f>(T32+V32+X32)/3</f>
        <v>106.66666666666667</v>
      </c>
      <c r="AA32" s="64">
        <v>600</v>
      </c>
      <c r="AB32" s="69">
        <f t="shared" si="13"/>
        <v>100</v>
      </c>
      <c r="AC32" s="64">
        <v>700</v>
      </c>
      <c r="AD32" s="71">
        <f t="shared" si="52"/>
        <v>116.66666666666667</v>
      </c>
      <c r="AE32" s="64">
        <v>700</v>
      </c>
      <c r="AF32" s="71">
        <f t="shared" si="53"/>
        <v>100</v>
      </c>
      <c r="AG32" s="71">
        <f t="shared" si="54"/>
        <v>666.66666666666663</v>
      </c>
      <c r="AH32" s="89">
        <f t="shared" si="54"/>
        <v>105.55555555555556</v>
      </c>
      <c r="AI32" s="72">
        <f t="shared" si="18"/>
        <v>550</v>
      </c>
      <c r="AJ32" s="48"/>
      <c r="AK32" s="48"/>
      <c r="AL32" s="7"/>
      <c r="AM32" s="7"/>
    </row>
    <row r="33" spans="1:39" ht="63.95" customHeight="1" thickBot="1" x14ac:dyDescent="0.65">
      <c r="A33" s="63" t="s">
        <v>225</v>
      </c>
      <c r="B33" s="64">
        <v>500</v>
      </c>
      <c r="C33" s="64">
        <v>500</v>
      </c>
      <c r="D33" s="64">
        <f t="shared" si="45"/>
        <v>100</v>
      </c>
      <c r="E33" s="64">
        <v>500</v>
      </c>
      <c r="F33" s="64">
        <f t="shared" si="46"/>
        <v>100</v>
      </c>
      <c r="G33" s="64">
        <v>500</v>
      </c>
      <c r="H33" s="64">
        <f t="shared" si="47"/>
        <v>100</v>
      </c>
      <c r="I33" s="64">
        <f t="shared" si="48"/>
        <v>500</v>
      </c>
      <c r="J33" s="64">
        <f t="shared" si="48"/>
        <v>100</v>
      </c>
      <c r="K33" s="64">
        <v>500</v>
      </c>
      <c r="L33" s="64">
        <f t="shared" si="37"/>
        <v>100</v>
      </c>
      <c r="M33" s="25">
        <v>500</v>
      </c>
      <c r="N33" s="64">
        <f t="shared" si="38"/>
        <v>100</v>
      </c>
      <c r="O33" s="64">
        <v>500</v>
      </c>
      <c r="P33" s="64">
        <f t="shared" si="49"/>
        <v>100</v>
      </c>
      <c r="Q33" s="64">
        <f t="shared" si="50"/>
        <v>500</v>
      </c>
      <c r="R33" s="64">
        <f t="shared" si="50"/>
        <v>100</v>
      </c>
      <c r="S33" s="64" t="s">
        <v>47</v>
      </c>
      <c r="T33" s="123" t="s">
        <v>47</v>
      </c>
      <c r="U33" s="123" t="s">
        <v>47</v>
      </c>
      <c r="V33" s="123" t="s">
        <v>47</v>
      </c>
      <c r="W33" s="123" t="s">
        <v>47</v>
      </c>
      <c r="X33" s="123" t="s">
        <v>47</v>
      </c>
      <c r="Y33" s="123" t="s">
        <v>47</v>
      </c>
      <c r="Z33" s="123" t="s">
        <v>47</v>
      </c>
      <c r="AA33" s="123" t="s">
        <v>47</v>
      </c>
      <c r="AB33" s="123" t="s">
        <v>47</v>
      </c>
      <c r="AC33" s="123" t="s">
        <v>47</v>
      </c>
      <c r="AD33" s="123" t="s">
        <v>47</v>
      </c>
      <c r="AE33" s="123" t="s">
        <v>47</v>
      </c>
      <c r="AF33" s="123" t="s">
        <v>47</v>
      </c>
      <c r="AG33" s="123" t="s">
        <v>47</v>
      </c>
      <c r="AH33" s="123" t="s">
        <v>47</v>
      </c>
      <c r="AI33" s="72">
        <f>(I33+Q33)/2</f>
        <v>500</v>
      </c>
      <c r="AJ33" s="48"/>
      <c r="AK33" s="48"/>
      <c r="AL33" s="7"/>
      <c r="AM33" s="7"/>
    </row>
    <row r="34" spans="1:39" ht="63.95" customHeight="1" thickBot="1" x14ac:dyDescent="0.65">
      <c r="A34" s="63" t="s">
        <v>226</v>
      </c>
      <c r="B34" s="64">
        <v>400</v>
      </c>
      <c r="C34" s="64">
        <v>400</v>
      </c>
      <c r="D34" s="64">
        <f t="shared" si="45"/>
        <v>100</v>
      </c>
      <c r="E34" s="64">
        <v>400</v>
      </c>
      <c r="F34" s="64">
        <f t="shared" si="46"/>
        <v>100</v>
      </c>
      <c r="G34" s="64">
        <v>400</v>
      </c>
      <c r="H34" s="64">
        <f t="shared" si="47"/>
        <v>100</v>
      </c>
      <c r="I34" s="64">
        <f t="shared" si="48"/>
        <v>400</v>
      </c>
      <c r="J34" s="64">
        <f t="shared" si="48"/>
        <v>100</v>
      </c>
      <c r="K34" s="64">
        <v>400</v>
      </c>
      <c r="L34" s="64">
        <f t="shared" si="37"/>
        <v>100</v>
      </c>
      <c r="M34" s="25">
        <v>400</v>
      </c>
      <c r="N34" s="64">
        <f t="shared" si="38"/>
        <v>100</v>
      </c>
      <c r="O34" s="64">
        <v>400</v>
      </c>
      <c r="P34" s="64">
        <f t="shared" si="49"/>
        <v>100</v>
      </c>
      <c r="Q34" s="64">
        <f t="shared" si="50"/>
        <v>400</v>
      </c>
      <c r="R34" s="64">
        <f t="shared" si="50"/>
        <v>100</v>
      </c>
      <c r="S34" s="35">
        <v>400</v>
      </c>
      <c r="T34" s="64">
        <f t="shared" si="51"/>
        <v>100</v>
      </c>
      <c r="U34" s="64">
        <v>400</v>
      </c>
      <c r="V34" s="64">
        <f t="shared" si="7"/>
        <v>100</v>
      </c>
      <c r="W34" s="64">
        <v>400</v>
      </c>
      <c r="X34" s="64">
        <f>W34/U34*100</f>
        <v>100</v>
      </c>
      <c r="Y34" s="64">
        <f>(S34+U34+W34)/3</f>
        <v>400</v>
      </c>
      <c r="Z34" s="64">
        <f>(T34+V34+X34)/3</f>
        <v>100</v>
      </c>
      <c r="AA34" s="64">
        <v>400</v>
      </c>
      <c r="AB34" s="69">
        <f t="shared" si="13"/>
        <v>100</v>
      </c>
      <c r="AC34" s="64">
        <v>400</v>
      </c>
      <c r="AD34" s="71">
        <f t="shared" si="52"/>
        <v>100</v>
      </c>
      <c r="AE34" s="64">
        <v>500</v>
      </c>
      <c r="AF34" s="71">
        <f t="shared" si="53"/>
        <v>125</v>
      </c>
      <c r="AG34" s="71">
        <f>(AA34+AC34+AE34)/3</f>
        <v>433.33333333333331</v>
      </c>
      <c r="AH34" s="89">
        <f t="shared" si="54"/>
        <v>108.33333333333333</v>
      </c>
      <c r="AI34" s="72">
        <f t="shared" si="18"/>
        <v>408.33333333333331</v>
      </c>
      <c r="AJ34" s="48"/>
      <c r="AK34" s="48"/>
      <c r="AL34" s="7"/>
      <c r="AM34" s="7"/>
    </row>
    <row r="35" spans="1:39" ht="63.95" customHeight="1" thickBot="1" x14ac:dyDescent="0.65">
      <c r="A35" s="63" t="s">
        <v>227</v>
      </c>
      <c r="B35" s="64">
        <v>400</v>
      </c>
      <c r="C35" s="64">
        <v>400</v>
      </c>
      <c r="D35" s="64">
        <f t="shared" si="45"/>
        <v>100</v>
      </c>
      <c r="E35" s="64">
        <v>400</v>
      </c>
      <c r="F35" s="64">
        <f t="shared" si="46"/>
        <v>100</v>
      </c>
      <c r="G35" s="64">
        <v>400</v>
      </c>
      <c r="H35" s="64">
        <f t="shared" si="47"/>
        <v>100</v>
      </c>
      <c r="I35" s="64">
        <f t="shared" si="48"/>
        <v>400</v>
      </c>
      <c r="J35" s="64">
        <f t="shared" si="48"/>
        <v>100</v>
      </c>
      <c r="K35" s="64">
        <v>400</v>
      </c>
      <c r="L35" s="64">
        <f t="shared" si="37"/>
        <v>100</v>
      </c>
      <c r="M35" s="25">
        <v>400</v>
      </c>
      <c r="N35" s="64">
        <f t="shared" si="38"/>
        <v>100</v>
      </c>
      <c r="O35" s="64">
        <v>400</v>
      </c>
      <c r="P35" s="64">
        <f t="shared" si="49"/>
        <v>100</v>
      </c>
      <c r="Q35" s="64">
        <f t="shared" si="50"/>
        <v>400</v>
      </c>
      <c r="R35" s="64">
        <f t="shared" si="50"/>
        <v>100</v>
      </c>
      <c r="S35" s="35">
        <v>400</v>
      </c>
      <c r="T35" s="64">
        <f t="shared" si="51"/>
        <v>100</v>
      </c>
      <c r="U35" s="64">
        <v>400</v>
      </c>
      <c r="V35" s="64">
        <f t="shared" si="7"/>
        <v>100</v>
      </c>
      <c r="W35" s="64">
        <v>400</v>
      </c>
      <c r="X35" s="64">
        <f>W35/U35*100</f>
        <v>100</v>
      </c>
      <c r="Y35" s="64">
        <f>(S35+U35+W35)/3</f>
        <v>400</v>
      </c>
      <c r="Z35" s="64">
        <f>(T35+V35+X35)/3</f>
        <v>100</v>
      </c>
      <c r="AA35" s="64">
        <v>400</v>
      </c>
      <c r="AB35" s="69">
        <f t="shared" si="13"/>
        <v>100</v>
      </c>
      <c r="AC35" s="64">
        <v>400</v>
      </c>
      <c r="AD35" s="71">
        <f t="shared" si="52"/>
        <v>100</v>
      </c>
      <c r="AE35" s="64">
        <v>500</v>
      </c>
      <c r="AF35" s="71">
        <f t="shared" si="53"/>
        <v>125</v>
      </c>
      <c r="AG35" s="71">
        <f t="shared" si="54"/>
        <v>433.33333333333331</v>
      </c>
      <c r="AH35" s="89">
        <f t="shared" si="54"/>
        <v>108.33333333333333</v>
      </c>
      <c r="AI35" s="72">
        <f t="shared" si="18"/>
        <v>408.33333333333331</v>
      </c>
      <c r="AJ35" s="48"/>
      <c r="AK35" s="48"/>
      <c r="AL35" s="7"/>
      <c r="AM35" s="7"/>
    </row>
    <row r="36" spans="1:39" ht="63.95" customHeight="1" thickBot="1" x14ac:dyDescent="0.65">
      <c r="A36" s="63" t="s">
        <v>231</v>
      </c>
      <c r="B36" s="64">
        <v>1000</v>
      </c>
      <c r="C36" s="64">
        <v>1000</v>
      </c>
      <c r="D36" s="64">
        <f t="shared" si="45"/>
        <v>100</v>
      </c>
      <c r="E36" s="64" t="s">
        <v>47</v>
      </c>
      <c r="F36" s="123" t="s">
        <v>47</v>
      </c>
      <c r="G36" s="123" t="s">
        <v>47</v>
      </c>
      <c r="H36" s="123" t="s">
        <v>47</v>
      </c>
      <c r="I36" s="64">
        <f>(C36)/1</f>
        <v>1000</v>
      </c>
      <c r="J36" s="64">
        <f>(D36)/1</f>
        <v>100</v>
      </c>
      <c r="K36" s="64" t="s">
        <v>47</v>
      </c>
      <c r="L36" s="123" t="s">
        <v>47</v>
      </c>
      <c r="M36" s="123" t="s">
        <v>47</v>
      </c>
      <c r="N36" s="123" t="s">
        <v>47</v>
      </c>
      <c r="O36" s="123" t="s">
        <v>47</v>
      </c>
      <c r="P36" s="123" t="s">
        <v>47</v>
      </c>
      <c r="Q36" s="123" t="s">
        <v>47</v>
      </c>
      <c r="R36" s="123" t="s">
        <v>47</v>
      </c>
      <c r="S36" s="123" t="s">
        <v>47</v>
      </c>
      <c r="T36" s="123" t="s">
        <v>47</v>
      </c>
      <c r="U36" s="123" t="s">
        <v>47</v>
      </c>
      <c r="V36" s="123" t="s">
        <v>47</v>
      </c>
      <c r="W36" s="123" t="s">
        <v>47</v>
      </c>
      <c r="X36" s="123" t="s">
        <v>47</v>
      </c>
      <c r="Y36" s="123" t="s">
        <v>47</v>
      </c>
      <c r="Z36" s="123" t="s">
        <v>47</v>
      </c>
      <c r="AA36" s="123" t="s">
        <v>47</v>
      </c>
      <c r="AB36" s="123" t="s">
        <v>47</v>
      </c>
      <c r="AC36" s="123" t="s">
        <v>47</v>
      </c>
      <c r="AD36" s="123" t="s">
        <v>47</v>
      </c>
      <c r="AE36" s="123" t="s">
        <v>47</v>
      </c>
      <c r="AF36" s="123" t="s">
        <v>47</v>
      </c>
      <c r="AG36" s="123" t="s">
        <v>47</v>
      </c>
      <c r="AH36" s="123" t="s">
        <v>47</v>
      </c>
      <c r="AI36" s="72">
        <f>(I36)/1</f>
        <v>1000</v>
      </c>
      <c r="AJ36" s="48"/>
      <c r="AK36" s="48"/>
      <c r="AL36" s="7"/>
      <c r="AM36" s="7"/>
    </row>
    <row r="37" spans="1:39" ht="63.95" customHeight="1" thickBot="1" x14ac:dyDescent="0.65">
      <c r="A37" s="63" t="s">
        <v>228</v>
      </c>
      <c r="B37" s="64">
        <v>3500</v>
      </c>
      <c r="C37" s="64">
        <v>3500</v>
      </c>
      <c r="D37" s="64">
        <f t="shared" si="45"/>
        <v>100</v>
      </c>
      <c r="E37" s="64">
        <v>4360</v>
      </c>
      <c r="F37" s="64">
        <f t="shared" si="46"/>
        <v>124.57142857142858</v>
      </c>
      <c r="G37" s="64">
        <v>4566</v>
      </c>
      <c r="H37" s="64">
        <f t="shared" si="47"/>
        <v>104.72477064220183</v>
      </c>
      <c r="I37" s="64">
        <f t="shared" ref="I37:J41" si="55">(C37+E37+G37)/3</f>
        <v>4142</v>
      </c>
      <c r="J37" s="64">
        <f t="shared" si="55"/>
        <v>109.76539973787681</v>
      </c>
      <c r="K37" s="64">
        <v>4900</v>
      </c>
      <c r="L37" s="64">
        <f t="shared" si="37"/>
        <v>107.31493648707841</v>
      </c>
      <c r="M37" s="25">
        <v>4833</v>
      </c>
      <c r="N37" s="64">
        <f t="shared" si="38"/>
        <v>98.632653061224488</v>
      </c>
      <c r="O37" s="64">
        <v>4900</v>
      </c>
      <c r="P37" s="64">
        <f t="shared" si="49"/>
        <v>101.38630250362093</v>
      </c>
      <c r="Q37" s="64">
        <f t="shared" si="50"/>
        <v>4877.666666666667</v>
      </c>
      <c r="R37" s="64">
        <f t="shared" si="50"/>
        <v>102.44463068397461</v>
      </c>
      <c r="S37" s="35">
        <v>4633</v>
      </c>
      <c r="T37" s="64">
        <f t="shared" si="51"/>
        <v>94.551020408163268</v>
      </c>
      <c r="U37" s="64">
        <v>4600</v>
      </c>
      <c r="V37" s="64">
        <f t="shared" si="7"/>
        <v>99.287718540902219</v>
      </c>
      <c r="W37" s="35">
        <v>4733</v>
      </c>
      <c r="X37" s="64">
        <f>W37/U37*100</f>
        <v>102.89130434782609</v>
      </c>
      <c r="Y37" s="64">
        <f t="shared" ref="Y37:Z41" si="56">(S37+U37+W37)/3</f>
        <v>4655.333333333333</v>
      </c>
      <c r="Z37" s="69">
        <f t="shared" si="56"/>
        <v>98.910014432297203</v>
      </c>
      <c r="AA37" s="35">
        <v>4700</v>
      </c>
      <c r="AB37" s="69">
        <f t="shared" si="13"/>
        <v>99.302767800549333</v>
      </c>
      <c r="AC37" s="64">
        <v>4800</v>
      </c>
      <c r="AD37" s="71">
        <f t="shared" si="52"/>
        <v>102.12765957446808</v>
      </c>
      <c r="AE37" s="64">
        <v>5400</v>
      </c>
      <c r="AF37" s="71">
        <f t="shared" si="53"/>
        <v>112.5</v>
      </c>
      <c r="AG37" s="71">
        <f t="shared" si="54"/>
        <v>4966.666666666667</v>
      </c>
      <c r="AH37" s="89">
        <f t="shared" si="54"/>
        <v>104.64347579167247</v>
      </c>
      <c r="AI37" s="72">
        <f t="shared" si="18"/>
        <v>4660.416666666667</v>
      </c>
      <c r="AJ37" s="48"/>
      <c r="AK37" s="48"/>
      <c r="AL37" s="7"/>
      <c r="AM37" s="7"/>
    </row>
    <row r="38" spans="1:39" ht="63.95" customHeight="1" thickBot="1" x14ac:dyDescent="0.65">
      <c r="A38" s="63" t="s">
        <v>232</v>
      </c>
      <c r="B38" s="64">
        <v>6200</v>
      </c>
      <c r="C38" s="64">
        <v>6200</v>
      </c>
      <c r="D38" s="64">
        <f t="shared" si="45"/>
        <v>100</v>
      </c>
      <c r="E38" s="64">
        <v>7300</v>
      </c>
      <c r="F38" s="64">
        <f t="shared" si="46"/>
        <v>117.74193548387098</v>
      </c>
      <c r="G38" s="64">
        <v>7300</v>
      </c>
      <c r="H38" s="64">
        <f t="shared" si="47"/>
        <v>100</v>
      </c>
      <c r="I38" s="64">
        <f t="shared" si="55"/>
        <v>6933.333333333333</v>
      </c>
      <c r="J38" s="64">
        <f t="shared" si="55"/>
        <v>105.91397849462366</v>
      </c>
      <c r="K38" s="64">
        <v>7600</v>
      </c>
      <c r="L38" s="64">
        <f t="shared" si="37"/>
        <v>104.10958904109589</v>
      </c>
      <c r="M38" s="25">
        <v>7600</v>
      </c>
      <c r="N38" s="64">
        <f t="shared" si="38"/>
        <v>100</v>
      </c>
      <c r="O38" s="64">
        <v>7600</v>
      </c>
      <c r="P38" s="64">
        <f t="shared" si="49"/>
        <v>100</v>
      </c>
      <c r="Q38" s="64">
        <f t="shared" si="50"/>
        <v>7600</v>
      </c>
      <c r="R38" s="64">
        <f t="shared" si="50"/>
        <v>101.36986301369863</v>
      </c>
      <c r="S38" s="35">
        <v>8500</v>
      </c>
      <c r="T38" s="64">
        <f t="shared" si="51"/>
        <v>111.8421052631579</v>
      </c>
      <c r="U38" s="64">
        <v>8500</v>
      </c>
      <c r="V38" s="64">
        <f t="shared" si="7"/>
        <v>100</v>
      </c>
      <c r="W38" s="35">
        <v>9000</v>
      </c>
      <c r="X38" s="64">
        <f>W38/U38*100</f>
        <v>105.88235294117648</v>
      </c>
      <c r="Y38" s="64">
        <f t="shared" si="56"/>
        <v>8666.6666666666661</v>
      </c>
      <c r="Z38" s="69">
        <f t="shared" si="56"/>
        <v>105.90815273477813</v>
      </c>
      <c r="AA38" s="35">
        <v>9000</v>
      </c>
      <c r="AB38" s="69">
        <f t="shared" si="13"/>
        <v>100</v>
      </c>
      <c r="AC38" s="64">
        <v>9000</v>
      </c>
      <c r="AD38" s="71">
        <f t="shared" si="52"/>
        <v>100</v>
      </c>
      <c r="AE38" s="64">
        <v>9500</v>
      </c>
      <c r="AF38" s="71">
        <f t="shared" si="53"/>
        <v>105.55555555555556</v>
      </c>
      <c r="AG38" s="71">
        <f t="shared" si="54"/>
        <v>9166.6666666666661</v>
      </c>
      <c r="AH38" s="89">
        <f t="shared" si="54"/>
        <v>101.85185185185185</v>
      </c>
      <c r="AI38" s="72">
        <f>(I38+Q38+Y38+AG38)/4</f>
        <v>8091.6666666666661</v>
      </c>
      <c r="AJ38" s="48"/>
      <c r="AK38" s="48"/>
      <c r="AL38" s="7"/>
      <c r="AM38" s="7"/>
    </row>
    <row r="39" spans="1:39" ht="63.95" customHeight="1" thickBot="1" x14ac:dyDescent="0.65">
      <c r="A39" s="63" t="s">
        <v>229</v>
      </c>
      <c r="B39" s="64">
        <v>300</v>
      </c>
      <c r="C39" s="64">
        <v>300</v>
      </c>
      <c r="D39" s="64">
        <f t="shared" si="45"/>
        <v>100</v>
      </c>
      <c r="E39" s="64">
        <v>300</v>
      </c>
      <c r="F39" s="64">
        <f t="shared" si="46"/>
        <v>100</v>
      </c>
      <c r="G39" s="64">
        <v>300</v>
      </c>
      <c r="H39" s="64">
        <f t="shared" si="47"/>
        <v>100</v>
      </c>
      <c r="I39" s="64">
        <f t="shared" si="55"/>
        <v>300</v>
      </c>
      <c r="J39" s="64">
        <f t="shared" si="55"/>
        <v>100</v>
      </c>
      <c r="K39" s="64">
        <v>300</v>
      </c>
      <c r="L39" s="64">
        <f t="shared" si="37"/>
        <v>100</v>
      </c>
      <c r="M39" s="25">
        <v>300</v>
      </c>
      <c r="N39" s="64">
        <f t="shared" si="38"/>
        <v>100</v>
      </c>
      <c r="O39" s="64">
        <v>400</v>
      </c>
      <c r="P39" s="64">
        <f t="shared" si="49"/>
        <v>133.33333333333331</v>
      </c>
      <c r="Q39" s="64">
        <f t="shared" si="50"/>
        <v>333.33333333333331</v>
      </c>
      <c r="R39" s="64">
        <f t="shared" si="50"/>
        <v>111.1111111111111</v>
      </c>
      <c r="S39" s="35">
        <v>400</v>
      </c>
      <c r="T39" s="64">
        <f t="shared" si="51"/>
        <v>100</v>
      </c>
      <c r="U39" s="64">
        <v>400</v>
      </c>
      <c r="V39" s="64">
        <f t="shared" si="7"/>
        <v>100</v>
      </c>
      <c r="W39" s="35">
        <v>400</v>
      </c>
      <c r="X39" s="64">
        <f>W39/U39*100</f>
        <v>100</v>
      </c>
      <c r="Y39" s="64">
        <f t="shared" si="56"/>
        <v>400</v>
      </c>
      <c r="Z39" s="64">
        <f t="shared" si="56"/>
        <v>100</v>
      </c>
      <c r="AA39" s="64">
        <v>400</v>
      </c>
      <c r="AB39" s="69">
        <f t="shared" si="13"/>
        <v>100</v>
      </c>
      <c r="AC39" s="64">
        <v>400</v>
      </c>
      <c r="AD39" s="71">
        <f t="shared" si="52"/>
        <v>100</v>
      </c>
      <c r="AE39" s="64">
        <v>400</v>
      </c>
      <c r="AF39" s="71">
        <f t="shared" si="53"/>
        <v>100</v>
      </c>
      <c r="AG39" s="71">
        <f t="shared" si="54"/>
        <v>400</v>
      </c>
      <c r="AH39" s="89">
        <f t="shared" si="54"/>
        <v>100</v>
      </c>
      <c r="AI39" s="72">
        <f>(I39+Q39+Y39+AG39)/4</f>
        <v>358.33333333333331</v>
      </c>
      <c r="AJ39" s="48"/>
      <c r="AK39" s="48"/>
      <c r="AL39" s="7"/>
      <c r="AM39" s="7"/>
    </row>
    <row r="40" spans="1:39" ht="63.95" customHeight="1" thickBot="1" x14ac:dyDescent="0.65">
      <c r="A40" s="63" t="s">
        <v>230</v>
      </c>
      <c r="B40" s="64">
        <v>7200</v>
      </c>
      <c r="C40" s="64">
        <v>7200</v>
      </c>
      <c r="D40" s="64">
        <f t="shared" si="45"/>
        <v>100</v>
      </c>
      <c r="E40" s="64">
        <v>7200</v>
      </c>
      <c r="F40" s="64">
        <f t="shared" si="46"/>
        <v>100</v>
      </c>
      <c r="G40" s="64">
        <v>7000</v>
      </c>
      <c r="H40" s="64">
        <f t="shared" si="47"/>
        <v>97.222222222222214</v>
      </c>
      <c r="I40" s="64">
        <f t="shared" si="55"/>
        <v>7133.333333333333</v>
      </c>
      <c r="J40" s="64">
        <f t="shared" si="55"/>
        <v>99.074074074074076</v>
      </c>
      <c r="K40" s="64">
        <v>7000</v>
      </c>
      <c r="L40" s="64">
        <f t="shared" si="37"/>
        <v>100</v>
      </c>
      <c r="M40" s="25">
        <v>7000</v>
      </c>
      <c r="N40" s="64">
        <f t="shared" si="38"/>
        <v>100</v>
      </c>
      <c r="O40" s="64">
        <v>7500</v>
      </c>
      <c r="P40" s="64">
        <f t="shared" si="49"/>
        <v>107.14285714285714</v>
      </c>
      <c r="Q40" s="64">
        <f t="shared" si="50"/>
        <v>7166.666666666667</v>
      </c>
      <c r="R40" s="64">
        <f t="shared" si="50"/>
        <v>102.38095238095237</v>
      </c>
      <c r="S40" s="35">
        <v>7500</v>
      </c>
      <c r="T40" s="64">
        <f t="shared" si="51"/>
        <v>100</v>
      </c>
      <c r="U40" s="64">
        <v>7500</v>
      </c>
      <c r="V40" s="64">
        <f t="shared" si="7"/>
        <v>100</v>
      </c>
      <c r="W40" s="35">
        <v>7500</v>
      </c>
      <c r="X40" s="64">
        <f>W40/U40*100</f>
        <v>100</v>
      </c>
      <c r="Y40" s="64">
        <f t="shared" si="56"/>
        <v>7500</v>
      </c>
      <c r="Z40" s="64">
        <f t="shared" si="56"/>
        <v>100</v>
      </c>
      <c r="AA40" s="64">
        <v>7500</v>
      </c>
      <c r="AB40" s="69">
        <f t="shared" si="13"/>
        <v>100</v>
      </c>
      <c r="AC40" s="64">
        <v>7500</v>
      </c>
      <c r="AD40" s="71">
        <f t="shared" si="52"/>
        <v>100</v>
      </c>
      <c r="AE40" s="64">
        <v>7500</v>
      </c>
      <c r="AF40" s="71">
        <f t="shared" si="53"/>
        <v>100</v>
      </c>
      <c r="AG40" s="71">
        <f t="shared" si="54"/>
        <v>7500</v>
      </c>
      <c r="AH40" s="89">
        <f t="shared" si="54"/>
        <v>100</v>
      </c>
      <c r="AI40" s="72">
        <f t="shared" si="18"/>
        <v>7325</v>
      </c>
      <c r="AJ40" s="48"/>
      <c r="AK40" s="48"/>
      <c r="AL40" s="7"/>
      <c r="AM40" s="7"/>
    </row>
    <row r="41" spans="1:39" ht="63.95" customHeight="1" thickBot="1" x14ac:dyDescent="0.65">
      <c r="A41" s="44" t="s">
        <v>13</v>
      </c>
      <c r="B41" s="66">
        <f>SUM(B31:B40)</f>
        <v>20200</v>
      </c>
      <c r="C41" s="66">
        <f>SUM(C31:C40)</f>
        <v>20200</v>
      </c>
      <c r="D41" s="66">
        <f t="shared" si="45"/>
        <v>100</v>
      </c>
      <c r="E41" s="66">
        <f>SUM(E31:E40)</f>
        <v>21260</v>
      </c>
      <c r="F41" s="66">
        <f t="shared" si="46"/>
        <v>105.24752475247526</v>
      </c>
      <c r="G41" s="66">
        <f>SUM(G31:G40)</f>
        <v>21266</v>
      </c>
      <c r="H41" s="66">
        <f t="shared" si="47"/>
        <v>100.02822201317028</v>
      </c>
      <c r="I41" s="66">
        <f t="shared" si="55"/>
        <v>20908.666666666668</v>
      </c>
      <c r="J41" s="66">
        <f t="shared" si="55"/>
        <v>101.75858225521517</v>
      </c>
      <c r="K41" s="30">
        <v>21900</v>
      </c>
      <c r="L41" s="66">
        <f t="shared" si="37"/>
        <v>102.98128467977052</v>
      </c>
      <c r="M41" s="30">
        <f>SUM(M31:M40)</f>
        <v>21833</v>
      </c>
      <c r="N41" s="66">
        <f t="shared" si="38"/>
        <v>99.694063926940629</v>
      </c>
      <c r="O41" s="66">
        <f>SUM(O31:O40)</f>
        <v>22600</v>
      </c>
      <c r="P41" s="66">
        <f t="shared" si="49"/>
        <v>103.51303073329363</v>
      </c>
      <c r="Q41" s="66">
        <f t="shared" si="50"/>
        <v>22111</v>
      </c>
      <c r="R41" s="66">
        <f t="shared" si="50"/>
        <v>102.06279311333493</v>
      </c>
      <c r="S41" s="66">
        <f>SUM(S31:S40)</f>
        <v>22733</v>
      </c>
      <c r="T41" s="66">
        <f t="shared" si="51"/>
        <v>100.58849557522124</v>
      </c>
      <c r="U41" s="66">
        <f>SUM(U31:U40)</f>
        <v>22800</v>
      </c>
      <c r="V41" s="55">
        <f t="shared" si="7"/>
        <v>100.29472572911627</v>
      </c>
      <c r="W41" s="66">
        <f>SUM(W31:W40)</f>
        <v>23433</v>
      </c>
      <c r="X41" s="66">
        <f>W41/U41*100</f>
        <v>102.77631578947368</v>
      </c>
      <c r="Y41" s="66">
        <f>(S41+U41+W41)/3</f>
        <v>22988.666666666668</v>
      </c>
      <c r="Z41" s="66">
        <f t="shared" si="56"/>
        <v>101.21984569793706</v>
      </c>
      <c r="AA41" s="66">
        <f>SUM(AA31:AA40)</f>
        <v>23400</v>
      </c>
      <c r="AB41" s="70">
        <f t="shared" si="13"/>
        <v>99.859172961208557</v>
      </c>
      <c r="AC41" s="66">
        <f>SUM(AC31:AC40)</f>
        <v>23600</v>
      </c>
      <c r="AD41" s="55">
        <f t="shared" si="52"/>
        <v>100.85470085470085</v>
      </c>
      <c r="AE41" s="66">
        <f>SUM(AE31:AE40)</f>
        <v>24900</v>
      </c>
      <c r="AF41" s="90">
        <f t="shared" si="53"/>
        <v>105.5084745762712</v>
      </c>
      <c r="AG41" s="90">
        <f t="shared" si="54"/>
        <v>23966.666666666668</v>
      </c>
      <c r="AH41" s="90">
        <f t="shared" si="54"/>
        <v>102.07411613072686</v>
      </c>
      <c r="AI41" s="74">
        <f t="shared" si="18"/>
        <v>22493.750000000004</v>
      </c>
      <c r="AJ41" s="48"/>
      <c r="AK41" s="48"/>
      <c r="AL41" s="7"/>
      <c r="AM41" s="7"/>
    </row>
    <row r="42" spans="1:39" ht="63.95" customHeight="1" thickBot="1" x14ac:dyDescent="0.65">
      <c r="A42" s="149" t="s">
        <v>56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1"/>
      <c r="AI42" s="152"/>
      <c r="AJ42" s="48"/>
      <c r="AK42" s="48"/>
      <c r="AL42" s="7"/>
      <c r="AM42" s="7"/>
    </row>
    <row r="43" spans="1:39" ht="63.95" customHeight="1" thickBot="1" x14ac:dyDescent="0.65">
      <c r="A43" s="63" t="s">
        <v>92</v>
      </c>
      <c r="B43" s="64">
        <v>1700</v>
      </c>
      <c r="C43" s="64">
        <v>1700</v>
      </c>
      <c r="D43" s="64">
        <f>(C43/B43)*100</f>
        <v>100</v>
      </c>
      <c r="E43" s="64">
        <v>1800</v>
      </c>
      <c r="F43" s="64">
        <f t="shared" ref="F43:F84" si="57">(E43/C43)*100</f>
        <v>105.88235294117648</v>
      </c>
      <c r="G43" s="64">
        <v>1800</v>
      </c>
      <c r="H43" s="64">
        <f t="shared" ref="H43:H47" si="58">(G43/E43)*100</f>
        <v>100</v>
      </c>
      <c r="I43" s="64">
        <f t="shared" ref="I43:J47" si="59">(C43+E43+G43)/3</f>
        <v>1766.6666666666667</v>
      </c>
      <c r="J43" s="64">
        <f t="shared" si="59"/>
        <v>101.96078431372548</v>
      </c>
      <c r="K43" s="64">
        <v>1800</v>
      </c>
      <c r="L43" s="64">
        <f t="shared" si="37"/>
        <v>100</v>
      </c>
      <c r="M43" s="25">
        <v>1800</v>
      </c>
      <c r="N43" s="64">
        <f t="shared" si="38"/>
        <v>100</v>
      </c>
      <c r="O43" s="64">
        <v>1800</v>
      </c>
      <c r="P43" s="64">
        <f t="shared" ref="P43:P46" si="60">O43/M43*100</f>
        <v>100</v>
      </c>
      <c r="Q43" s="64">
        <f t="shared" ref="Q43:Q46" si="61">(K43+M43+O43)/3</f>
        <v>1800</v>
      </c>
      <c r="R43" s="64">
        <f t="shared" ref="R43:R46" si="62">(L43+N43+P43)/3</f>
        <v>100</v>
      </c>
      <c r="S43" s="64">
        <v>2000</v>
      </c>
      <c r="T43" s="64">
        <f t="shared" ref="T43:T46" si="63">S43/O43*100</f>
        <v>111.11111111111111</v>
      </c>
      <c r="U43" s="64">
        <v>2000</v>
      </c>
      <c r="V43" s="64">
        <f t="shared" si="7"/>
        <v>100</v>
      </c>
      <c r="W43" s="64">
        <v>2200</v>
      </c>
      <c r="X43" s="64">
        <f>W43/U43*100</f>
        <v>110.00000000000001</v>
      </c>
      <c r="Y43" s="64">
        <f t="shared" ref="Y43:Z47" si="64">(S43+U43+W43)/3</f>
        <v>2066.6666666666665</v>
      </c>
      <c r="Z43" s="64">
        <f t="shared" si="64"/>
        <v>107.03703703703705</v>
      </c>
      <c r="AA43" s="64">
        <v>2200</v>
      </c>
      <c r="AB43" s="69">
        <f t="shared" si="13"/>
        <v>100</v>
      </c>
      <c r="AC43" s="64">
        <v>2200</v>
      </c>
      <c r="AD43" s="71">
        <f t="shared" ref="AD43:AD46" si="65">AC43/AA43*100</f>
        <v>100</v>
      </c>
      <c r="AE43" s="64">
        <v>2200</v>
      </c>
      <c r="AF43" s="71">
        <f t="shared" ref="AF43:AF48" si="66">AE43/AC43*100</f>
        <v>100</v>
      </c>
      <c r="AG43" s="71">
        <f t="shared" ref="AG43:AH46" si="67">(AA43+AC43+AE43)/3</f>
        <v>2200</v>
      </c>
      <c r="AH43" s="89">
        <f t="shared" si="67"/>
        <v>100</v>
      </c>
      <c r="AI43" s="72">
        <f t="shared" si="18"/>
        <v>1958.3333333333335</v>
      </c>
      <c r="AJ43" s="48"/>
      <c r="AK43" s="48"/>
      <c r="AL43" s="7"/>
      <c r="AM43" s="7"/>
    </row>
    <row r="44" spans="1:39" ht="63.95" customHeight="1" thickBot="1" x14ac:dyDescent="0.65">
      <c r="A44" s="63" t="s">
        <v>233</v>
      </c>
      <c r="B44" s="64">
        <v>12500</v>
      </c>
      <c r="C44" s="64">
        <v>12000</v>
      </c>
      <c r="D44" s="64">
        <f>(C44/B44)*100</f>
        <v>96</v>
      </c>
      <c r="E44" s="64">
        <v>14400</v>
      </c>
      <c r="F44" s="64">
        <f t="shared" si="57"/>
        <v>120</v>
      </c>
      <c r="G44" s="64">
        <v>14500</v>
      </c>
      <c r="H44" s="64">
        <f t="shared" si="58"/>
        <v>100.69444444444444</v>
      </c>
      <c r="I44" s="64">
        <f t="shared" si="59"/>
        <v>13633.333333333334</v>
      </c>
      <c r="J44" s="64">
        <f t="shared" si="59"/>
        <v>105.56481481481482</v>
      </c>
      <c r="K44" s="64">
        <v>14800</v>
      </c>
      <c r="L44" s="64">
        <f t="shared" si="37"/>
        <v>102.06896551724138</v>
      </c>
      <c r="M44" s="25">
        <v>15000</v>
      </c>
      <c r="N44" s="64">
        <f t="shared" si="38"/>
        <v>101.35135135135135</v>
      </c>
      <c r="O44" s="64">
        <v>15500</v>
      </c>
      <c r="P44" s="64">
        <f t="shared" si="60"/>
        <v>103.33333333333334</v>
      </c>
      <c r="Q44" s="64">
        <f t="shared" si="61"/>
        <v>15100</v>
      </c>
      <c r="R44" s="64">
        <f t="shared" si="62"/>
        <v>102.25121673397537</v>
      </c>
      <c r="S44" s="64">
        <v>16000</v>
      </c>
      <c r="T44" s="64">
        <f t="shared" si="63"/>
        <v>103.2258064516129</v>
      </c>
      <c r="U44" s="64">
        <v>18000</v>
      </c>
      <c r="V44" s="64">
        <f t="shared" si="7"/>
        <v>112.5</v>
      </c>
      <c r="W44" s="64">
        <v>19000</v>
      </c>
      <c r="X44" s="64">
        <f>W44/U44*100</f>
        <v>105.55555555555556</v>
      </c>
      <c r="Y44" s="64">
        <f t="shared" si="64"/>
        <v>17666.666666666668</v>
      </c>
      <c r="Z44" s="64">
        <f t="shared" si="64"/>
        <v>107.09378733572282</v>
      </c>
      <c r="AA44" s="64">
        <v>19000</v>
      </c>
      <c r="AB44" s="69">
        <f t="shared" si="13"/>
        <v>100</v>
      </c>
      <c r="AC44" s="64">
        <v>19300</v>
      </c>
      <c r="AD44" s="71">
        <f t="shared" si="65"/>
        <v>101.57894736842105</v>
      </c>
      <c r="AE44" s="64">
        <v>19500</v>
      </c>
      <c r="AF44" s="71">
        <f t="shared" si="66"/>
        <v>101.03626943005182</v>
      </c>
      <c r="AG44" s="71">
        <f t="shared" si="67"/>
        <v>19266.666666666668</v>
      </c>
      <c r="AH44" s="89">
        <f t="shared" si="67"/>
        <v>100.87173893282427</v>
      </c>
      <c r="AI44" s="72">
        <f t="shared" si="18"/>
        <v>16416.666666666668</v>
      </c>
      <c r="AJ44" s="48"/>
      <c r="AK44" s="48"/>
      <c r="AL44" s="7"/>
      <c r="AM44" s="7"/>
    </row>
    <row r="45" spans="1:39" ht="63.95" customHeight="1" thickBot="1" x14ac:dyDescent="0.65">
      <c r="A45" s="63" t="s">
        <v>234</v>
      </c>
      <c r="B45" s="64">
        <v>1500</v>
      </c>
      <c r="C45" s="64">
        <v>1500</v>
      </c>
      <c r="D45" s="64">
        <f>(C45/B45)*100</f>
        <v>100</v>
      </c>
      <c r="E45" s="64">
        <v>1500</v>
      </c>
      <c r="F45" s="64">
        <f t="shared" si="57"/>
        <v>100</v>
      </c>
      <c r="G45" s="64">
        <v>1500</v>
      </c>
      <c r="H45" s="64">
        <f t="shared" si="58"/>
        <v>100</v>
      </c>
      <c r="I45" s="64">
        <f t="shared" si="59"/>
        <v>1500</v>
      </c>
      <c r="J45" s="64">
        <f t="shared" si="59"/>
        <v>100</v>
      </c>
      <c r="K45" s="64">
        <v>1500</v>
      </c>
      <c r="L45" s="64">
        <f t="shared" si="37"/>
        <v>100</v>
      </c>
      <c r="M45" s="25">
        <v>1500</v>
      </c>
      <c r="N45" s="64">
        <f t="shared" si="38"/>
        <v>100</v>
      </c>
      <c r="O45" s="64">
        <v>1500</v>
      </c>
      <c r="P45" s="64">
        <f t="shared" si="60"/>
        <v>100</v>
      </c>
      <c r="Q45" s="64">
        <f t="shared" si="61"/>
        <v>1500</v>
      </c>
      <c r="R45" s="64">
        <f t="shared" si="62"/>
        <v>100</v>
      </c>
      <c r="S45" s="64">
        <v>1500</v>
      </c>
      <c r="T45" s="64">
        <f t="shared" si="63"/>
        <v>100</v>
      </c>
      <c r="U45" s="64">
        <v>1500</v>
      </c>
      <c r="V45" s="64">
        <f t="shared" si="7"/>
        <v>100</v>
      </c>
      <c r="W45" s="64">
        <v>1500</v>
      </c>
      <c r="X45" s="64">
        <f>W45/U45*100</f>
        <v>100</v>
      </c>
      <c r="Y45" s="64">
        <f t="shared" si="64"/>
        <v>1500</v>
      </c>
      <c r="Z45" s="64">
        <f t="shared" si="64"/>
        <v>100</v>
      </c>
      <c r="AA45" s="64">
        <v>1500</v>
      </c>
      <c r="AB45" s="69">
        <f t="shared" si="13"/>
        <v>100</v>
      </c>
      <c r="AC45" s="64">
        <v>1500</v>
      </c>
      <c r="AD45" s="71">
        <f t="shared" si="65"/>
        <v>100</v>
      </c>
      <c r="AE45" s="64">
        <v>1500</v>
      </c>
      <c r="AF45" s="71">
        <f t="shared" si="66"/>
        <v>100</v>
      </c>
      <c r="AG45" s="71">
        <f t="shared" si="67"/>
        <v>1500</v>
      </c>
      <c r="AH45" s="89">
        <f t="shared" si="67"/>
        <v>100</v>
      </c>
      <c r="AI45" s="72">
        <f t="shared" si="18"/>
        <v>1500</v>
      </c>
      <c r="AJ45" s="48"/>
      <c r="AK45" s="48"/>
      <c r="AL45" s="7"/>
      <c r="AM45" s="7"/>
    </row>
    <row r="46" spans="1:39" ht="63.95" customHeight="1" thickBot="1" x14ac:dyDescent="0.65">
      <c r="A46" s="35" t="s">
        <v>310</v>
      </c>
      <c r="B46" s="64">
        <v>6000</v>
      </c>
      <c r="C46" s="64">
        <v>6000</v>
      </c>
      <c r="D46" s="64">
        <f>(C46/B46)*100</f>
        <v>100</v>
      </c>
      <c r="E46" s="64">
        <v>5000</v>
      </c>
      <c r="F46" s="64">
        <f t="shared" si="57"/>
        <v>83.333333333333343</v>
      </c>
      <c r="G46" s="64">
        <v>5000</v>
      </c>
      <c r="H46" s="64">
        <f t="shared" si="58"/>
        <v>100</v>
      </c>
      <c r="I46" s="64">
        <f t="shared" si="59"/>
        <v>5333.333333333333</v>
      </c>
      <c r="J46" s="64">
        <f t="shared" si="59"/>
        <v>94.444444444444457</v>
      </c>
      <c r="K46" s="64">
        <v>5000</v>
      </c>
      <c r="L46" s="64">
        <f t="shared" si="37"/>
        <v>100</v>
      </c>
      <c r="M46" s="25">
        <v>6000</v>
      </c>
      <c r="N46" s="64">
        <f t="shared" si="38"/>
        <v>120</v>
      </c>
      <c r="O46" s="64">
        <v>8000</v>
      </c>
      <c r="P46" s="64">
        <f t="shared" si="60"/>
        <v>133.33333333333331</v>
      </c>
      <c r="Q46" s="64">
        <f t="shared" si="61"/>
        <v>6333.333333333333</v>
      </c>
      <c r="R46" s="64">
        <f t="shared" si="62"/>
        <v>117.77777777777777</v>
      </c>
      <c r="S46" s="64">
        <v>5000</v>
      </c>
      <c r="T46" s="64">
        <f t="shared" si="63"/>
        <v>62.5</v>
      </c>
      <c r="U46" s="64">
        <v>5000</v>
      </c>
      <c r="V46" s="64">
        <f t="shared" si="7"/>
        <v>100</v>
      </c>
      <c r="W46" s="64">
        <v>4000</v>
      </c>
      <c r="X46" s="64">
        <f>W46/U46*100</f>
        <v>80</v>
      </c>
      <c r="Y46" s="64">
        <f t="shared" si="64"/>
        <v>4666.666666666667</v>
      </c>
      <c r="Z46" s="64">
        <f t="shared" si="64"/>
        <v>80.833333333333329</v>
      </c>
      <c r="AA46" s="64">
        <v>5000</v>
      </c>
      <c r="AB46" s="69">
        <f t="shared" si="13"/>
        <v>125</v>
      </c>
      <c r="AC46" s="64">
        <v>6000</v>
      </c>
      <c r="AD46" s="71">
        <f t="shared" si="65"/>
        <v>120</v>
      </c>
      <c r="AE46" s="64">
        <v>7000</v>
      </c>
      <c r="AF46" s="71">
        <f t="shared" si="66"/>
        <v>116.66666666666667</v>
      </c>
      <c r="AG46" s="71">
        <f t="shared" si="67"/>
        <v>6000</v>
      </c>
      <c r="AH46" s="89">
        <f t="shared" si="67"/>
        <v>120.55555555555556</v>
      </c>
      <c r="AI46" s="72">
        <f t="shared" si="18"/>
        <v>5583.333333333333</v>
      </c>
      <c r="AJ46" s="48"/>
      <c r="AK46" s="48"/>
      <c r="AL46" s="7"/>
      <c r="AM46" s="7"/>
    </row>
    <row r="47" spans="1:39" ht="63.95" customHeight="1" thickBot="1" x14ac:dyDescent="0.65">
      <c r="A47" s="35" t="s">
        <v>311</v>
      </c>
      <c r="B47" s="35">
        <v>13000</v>
      </c>
      <c r="C47" s="35">
        <v>14000</v>
      </c>
      <c r="D47" s="96">
        <f t="shared" ref="D47" si="68">(C47/B47)*100</f>
        <v>107.69230769230769</v>
      </c>
      <c r="E47" s="35">
        <v>10000</v>
      </c>
      <c r="F47" s="96">
        <f>(E47/C47)*100</f>
        <v>71.428571428571431</v>
      </c>
      <c r="G47" s="35">
        <v>10000</v>
      </c>
      <c r="H47" s="96">
        <f t="shared" si="58"/>
        <v>100</v>
      </c>
      <c r="I47" s="96">
        <f t="shared" si="59"/>
        <v>11333.333333333334</v>
      </c>
      <c r="J47" s="96">
        <f t="shared" si="59"/>
        <v>93.040293040293037</v>
      </c>
      <c r="K47" s="35">
        <v>10000</v>
      </c>
      <c r="L47" s="96">
        <f>(K47/G47)*100</f>
        <v>100</v>
      </c>
      <c r="M47" s="35">
        <v>12000</v>
      </c>
      <c r="N47" s="96">
        <f t="shared" si="38"/>
        <v>120</v>
      </c>
      <c r="O47" s="95">
        <v>15000</v>
      </c>
      <c r="P47" s="96">
        <f t="shared" ref="P47" si="69">(O47/M47)*100</f>
        <v>125</v>
      </c>
      <c r="Q47" s="96">
        <f t="shared" ref="Q47" si="70">(O47+M47+K47)/3</f>
        <v>12333.333333333334</v>
      </c>
      <c r="R47" s="109">
        <f>(L47+N47+P47)/3</f>
        <v>115</v>
      </c>
      <c r="S47" s="35">
        <v>10000</v>
      </c>
      <c r="T47" s="96">
        <f>(S47/O47)*100</f>
        <v>66.666666666666657</v>
      </c>
      <c r="U47" s="35">
        <v>10000</v>
      </c>
      <c r="V47" s="96">
        <f t="shared" ref="V47" si="71">(U47/S47)*100</f>
        <v>100</v>
      </c>
      <c r="W47" s="35">
        <v>10000</v>
      </c>
      <c r="X47" s="96">
        <f t="shared" ref="X47" si="72">(W47/U47)*100</f>
        <v>100</v>
      </c>
      <c r="Y47" s="96">
        <f t="shared" si="64"/>
        <v>10000</v>
      </c>
      <c r="Z47" s="109">
        <f>(T47+V47+X47)/3</f>
        <v>88.888888888888872</v>
      </c>
      <c r="AA47" s="35">
        <v>14000</v>
      </c>
      <c r="AB47" s="96">
        <f t="shared" si="13"/>
        <v>140</v>
      </c>
      <c r="AC47" s="95">
        <v>15000</v>
      </c>
      <c r="AD47" s="96">
        <f t="shared" ref="AD47" si="73">(AC47/AA47)*100</f>
        <v>107.14285714285714</v>
      </c>
      <c r="AE47" s="95">
        <v>16000</v>
      </c>
      <c r="AF47" s="96">
        <f t="shared" si="66"/>
        <v>106.66666666666667</v>
      </c>
      <c r="AG47" s="96">
        <f>(AA47+AC47+AE47)/3</f>
        <v>15000</v>
      </c>
      <c r="AH47" s="109">
        <f>(AB47+AD47+AF47)/3</f>
        <v>117.93650793650794</v>
      </c>
      <c r="AI47" s="96">
        <f>(I47+Q47+Y47+AG47)/4</f>
        <v>12166.666666666668</v>
      </c>
      <c r="AJ47" s="48"/>
      <c r="AK47" s="48"/>
      <c r="AL47" s="7"/>
      <c r="AM47" s="7"/>
    </row>
    <row r="48" spans="1:39" ht="63.95" customHeight="1" thickBot="1" x14ac:dyDescent="0.65">
      <c r="A48" s="80" t="s">
        <v>13</v>
      </c>
      <c r="B48" s="55">
        <f>SUM(B43:B47)</f>
        <v>34700</v>
      </c>
      <c r="C48" s="55">
        <f>SUM(C43:C47)</f>
        <v>35200</v>
      </c>
      <c r="D48" s="55">
        <f>(C48/B48)*100</f>
        <v>101.44092219020173</v>
      </c>
      <c r="E48" s="55">
        <f>SUM(E43:E47)</f>
        <v>32700</v>
      </c>
      <c r="F48" s="55">
        <f>(E48/C48)*100</f>
        <v>92.897727272727266</v>
      </c>
      <c r="G48" s="55">
        <f>SUM(G43:G47)</f>
        <v>32800</v>
      </c>
      <c r="H48" s="55">
        <f>(G48/E48)*100</f>
        <v>100.3058103975535</v>
      </c>
      <c r="I48" s="114">
        <f>(C48+E48+G48)/3</f>
        <v>33566.666666666664</v>
      </c>
      <c r="J48" s="114">
        <f>(D48+F48+H48)/3</f>
        <v>98.214819953494157</v>
      </c>
      <c r="K48" s="81">
        <f>SUM(K43:K47)</f>
        <v>33100</v>
      </c>
      <c r="L48" s="55">
        <f>(K48/G48)*100</f>
        <v>100.91463414634146</v>
      </c>
      <c r="M48" s="81">
        <f>SUM(M43:M47)</f>
        <v>36300</v>
      </c>
      <c r="N48" s="55">
        <f>(M48/K48)*100</f>
        <v>109.66767371601209</v>
      </c>
      <c r="O48" s="55">
        <f>SUM(O43:O47)</f>
        <v>41800</v>
      </c>
      <c r="P48" s="55">
        <f>O48/M48*100</f>
        <v>115.15151515151516</v>
      </c>
      <c r="Q48" s="114">
        <f>(O48+M48+K48)/3</f>
        <v>37066.666666666664</v>
      </c>
      <c r="R48" s="55">
        <f>(L48+N48+P48)/3</f>
        <v>108.5779410046229</v>
      </c>
      <c r="S48" s="55">
        <f>SUM(S43:S47)</f>
        <v>34500</v>
      </c>
      <c r="T48" s="55">
        <f>S48/O48*100</f>
        <v>82.535885167464116</v>
      </c>
      <c r="U48" s="55">
        <f>SUM(U43:U47)</f>
        <v>36500</v>
      </c>
      <c r="V48" s="55">
        <f>U48/S48*100</f>
        <v>105.79710144927536</v>
      </c>
      <c r="W48" s="55">
        <f>SUM(W43:W47)</f>
        <v>36700</v>
      </c>
      <c r="X48" s="55">
        <f>W48/U48*100</f>
        <v>100.54794520547945</v>
      </c>
      <c r="Y48" s="114">
        <f>(S48+U48+W48)/3</f>
        <v>35900</v>
      </c>
      <c r="Z48" s="55">
        <f>(T48+V48+X48)/3</f>
        <v>96.293643940739642</v>
      </c>
      <c r="AA48" s="55">
        <f>SUM(AA43:AA47)</f>
        <v>41700</v>
      </c>
      <c r="AB48" s="55">
        <f>(AA48/W48)*100</f>
        <v>113.62397820163488</v>
      </c>
      <c r="AC48" s="55">
        <f>SUM(AC43:AC47)</f>
        <v>44000</v>
      </c>
      <c r="AD48" s="55">
        <f>AC48/AA48*100</f>
        <v>105.51558752997603</v>
      </c>
      <c r="AE48" s="55">
        <f>SUM(AE43:AE47)</f>
        <v>46200</v>
      </c>
      <c r="AF48" s="55">
        <f t="shared" si="66"/>
        <v>105</v>
      </c>
      <c r="AG48" s="114">
        <f>(AA48+AC48+AE48)/3</f>
        <v>43966.666666666664</v>
      </c>
      <c r="AH48" s="55">
        <f>(AB48+AD48+AF48)/3</f>
        <v>108.04652191053697</v>
      </c>
      <c r="AI48" s="82">
        <f>(I48+Q48+Y48+AG48)/4</f>
        <v>37625</v>
      </c>
      <c r="AJ48" s="48"/>
      <c r="AK48" s="48"/>
      <c r="AL48" s="7"/>
      <c r="AM48" s="7"/>
    </row>
    <row r="49" spans="1:39" ht="63.95" customHeight="1" thickBot="1" x14ac:dyDescent="0.65">
      <c r="A49" s="149" t="s">
        <v>99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1"/>
      <c r="AI49" s="152"/>
      <c r="AJ49" s="48"/>
      <c r="AK49" s="48"/>
      <c r="AL49" s="7"/>
      <c r="AM49" s="7"/>
    </row>
    <row r="50" spans="1:39" ht="63.95" customHeight="1" thickBot="1" x14ac:dyDescent="0.65">
      <c r="A50" s="63" t="s">
        <v>196</v>
      </c>
      <c r="B50" s="64">
        <v>510100</v>
      </c>
      <c r="C50" s="64">
        <v>510100</v>
      </c>
      <c r="D50" s="64">
        <f t="shared" ref="D50:D53" si="74">(C50/B50)*100</f>
        <v>100</v>
      </c>
      <c r="E50" s="64">
        <v>510100</v>
      </c>
      <c r="F50" s="64">
        <f t="shared" si="57"/>
        <v>100</v>
      </c>
      <c r="G50" s="64">
        <v>552500</v>
      </c>
      <c r="H50" s="64">
        <f t="shared" ref="H50:H53" si="75">(G50/E50)*100</f>
        <v>108.31209566751619</v>
      </c>
      <c r="I50" s="64">
        <f t="shared" ref="I50:J53" si="76">(C50+E50+G50)/3</f>
        <v>524233.33333333331</v>
      </c>
      <c r="J50" s="64">
        <f t="shared" si="76"/>
        <v>102.77069855583873</v>
      </c>
      <c r="K50" s="64">
        <v>552500</v>
      </c>
      <c r="L50" s="64">
        <f t="shared" si="37"/>
        <v>100</v>
      </c>
      <c r="M50" s="64">
        <v>552500</v>
      </c>
      <c r="N50" s="64">
        <f t="shared" si="38"/>
        <v>100</v>
      </c>
      <c r="O50" s="25">
        <v>608250</v>
      </c>
      <c r="P50" s="64">
        <f t="shared" ref="P50:P53" si="77">O50/M50*100</f>
        <v>110.09049773755657</v>
      </c>
      <c r="Q50" s="64">
        <f t="shared" ref="Q50:Q53" si="78">(K50+M50+O50)/3</f>
        <v>571083.33333333337</v>
      </c>
      <c r="R50" s="64">
        <f t="shared" ref="R50:R53" si="79">(L50+N50+P50)/3</f>
        <v>103.3634992458522</v>
      </c>
      <c r="S50" s="25">
        <v>608250</v>
      </c>
      <c r="T50" s="64">
        <f t="shared" ref="T50:T53" si="80">S50/O50*100</f>
        <v>100</v>
      </c>
      <c r="U50" s="25">
        <v>608250</v>
      </c>
      <c r="V50" s="64">
        <f t="shared" si="7"/>
        <v>100</v>
      </c>
      <c r="W50" s="64">
        <v>618800</v>
      </c>
      <c r="X50" s="64">
        <f>W50/U50*100</f>
        <v>101.7344841759145</v>
      </c>
      <c r="Y50" s="64">
        <f t="shared" ref="Y50:Z53" si="81">(S50+U50+W50)/3</f>
        <v>611766.66666666663</v>
      </c>
      <c r="Z50" s="64">
        <f t="shared" si="81"/>
        <v>100.57816139197151</v>
      </c>
      <c r="AA50" s="69">
        <v>618800</v>
      </c>
      <c r="AB50" s="69">
        <f t="shared" si="13"/>
        <v>100</v>
      </c>
      <c r="AC50" s="71">
        <v>618800</v>
      </c>
      <c r="AD50" s="71">
        <f t="shared" ref="AD50:AD53" si="82">(AC50/AA50)*100</f>
        <v>100</v>
      </c>
      <c r="AE50" s="64">
        <v>668000</v>
      </c>
      <c r="AF50" s="71">
        <f>AE50/AC50*100</f>
        <v>107.95087265675501</v>
      </c>
      <c r="AG50" s="71">
        <f t="shared" ref="AG50:AH53" si="83">(AA50+AC50+AE50)/3</f>
        <v>635200</v>
      </c>
      <c r="AH50" s="89">
        <f t="shared" si="83"/>
        <v>102.65029088558499</v>
      </c>
      <c r="AI50" s="72">
        <f t="shared" si="18"/>
        <v>585570.83333333337</v>
      </c>
      <c r="AJ50" s="48"/>
      <c r="AK50" s="48" t="s">
        <v>141</v>
      </c>
      <c r="AL50" s="7"/>
      <c r="AM50" s="7"/>
    </row>
    <row r="51" spans="1:39" ht="63.95" customHeight="1" thickBot="1" x14ac:dyDescent="0.65">
      <c r="A51" s="44" t="s">
        <v>13</v>
      </c>
      <c r="B51" s="66">
        <f>B50</f>
        <v>510100</v>
      </c>
      <c r="C51" s="66">
        <f>C50</f>
        <v>510100</v>
      </c>
      <c r="D51" s="66">
        <f t="shared" si="74"/>
        <v>100</v>
      </c>
      <c r="E51" s="66">
        <f>E50</f>
        <v>510100</v>
      </c>
      <c r="F51" s="66">
        <f t="shared" si="57"/>
        <v>100</v>
      </c>
      <c r="G51" s="66">
        <f>SUM(G50)</f>
        <v>552500</v>
      </c>
      <c r="H51" s="66">
        <f t="shared" si="75"/>
        <v>108.31209566751619</v>
      </c>
      <c r="I51" s="66">
        <f t="shared" si="76"/>
        <v>524233.33333333331</v>
      </c>
      <c r="J51" s="66">
        <f t="shared" si="76"/>
        <v>102.77069855583873</v>
      </c>
      <c r="K51" s="66">
        <v>552500</v>
      </c>
      <c r="L51" s="66">
        <f t="shared" si="37"/>
        <v>100</v>
      </c>
      <c r="M51" s="66">
        <v>552500</v>
      </c>
      <c r="N51" s="66">
        <f t="shared" si="38"/>
        <v>100</v>
      </c>
      <c r="O51" s="30">
        <f>SUM(O50)</f>
        <v>608250</v>
      </c>
      <c r="P51" s="66">
        <f t="shared" si="77"/>
        <v>110.09049773755657</v>
      </c>
      <c r="Q51" s="66">
        <f t="shared" si="78"/>
        <v>571083.33333333337</v>
      </c>
      <c r="R51" s="66">
        <f t="shared" si="79"/>
        <v>103.3634992458522</v>
      </c>
      <c r="S51" s="30">
        <f>SUM(S50)</f>
        <v>608250</v>
      </c>
      <c r="T51" s="66">
        <f t="shared" si="80"/>
        <v>100</v>
      </c>
      <c r="U51" s="30">
        <f>SUM(U50)</f>
        <v>608250</v>
      </c>
      <c r="V51" s="55">
        <f t="shared" si="7"/>
        <v>100</v>
      </c>
      <c r="W51" s="66">
        <f>SUM(W50)</f>
        <v>618800</v>
      </c>
      <c r="X51" s="66">
        <f>W51/U51*100</f>
        <v>101.7344841759145</v>
      </c>
      <c r="Y51" s="66">
        <f t="shared" si="81"/>
        <v>611766.66666666663</v>
      </c>
      <c r="Z51" s="66">
        <f t="shared" si="81"/>
        <v>100.57816139197151</v>
      </c>
      <c r="AA51" s="70">
        <f>SUM(AA50)</f>
        <v>618800</v>
      </c>
      <c r="AB51" s="70">
        <f t="shared" si="13"/>
        <v>100</v>
      </c>
      <c r="AC51" s="73">
        <f>SUM(AC50)</f>
        <v>618800</v>
      </c>
      <c r="AD51" s="73">
        <f t="shared" si="82"/>
        <v>100</v>
      </c>
      <c r="AE51" s="73">
        <f>SUM(AE50)</f>
        <v>668000</v>
      </c>
      <c r="AF51" s="90">
        <f>AE51/AC51*100</f>
        <v>107.95087265675501</v>
      </c>
      <c r="AG51" s="90">
        <f t="shared" si="83"/>
        <v>635200</v>
      </c>
      <c r="AH51" s="90">
        <f t="shared" si="83"/>
        <v>102.65029088558499</v>
      </c>
      <c r="AI51" s="74">
        <f t="shared" si="18"/>
        <v>585570.83333333337</v>
      </c>
      <c r="AJ51" s="48"/>
      <c r="AK51" s="48"/>
      <c r="AL51" s="7"/>
      <c r="AM51" s="7"/>
    </row>
    <row r="52" spans="1:39" ht="63.95" customHeight="1" thickBot="1" x14ac:dyDescent="0.65">
      <c r="A52" s="63" t="s">
        <v>100</v>
      </c>
      <c r="B52" s="64">
        <v>13000</v>
      </c>
      <c r="C52" s="64">
        <v>13000</v>
      </c>
      <c r="D52" s="64">
        <f t="shared" si="74"/>
        <v>100</v>
      </c>
      <c r="E52" s="64">
        <v>13000</v>
      </c>
      <c r="F52" s="64">
        <f t="shared" si="57"/>
        <v>100</v>
      </c>
      <c r="G52" s="64">
        <v>13500</v>
      </c>
      <c r="H52" s="64">
        <f t="shared" si="75"/>
        <v>103.84615384615385</v>
      </c>
      <c r="I52" s="64">
        <f t="shared" si="76"/>
        <v>13166.666666666666</v>
      </c>
      <c r="J52" s="64">
        <f t="shared" si="76"/>
        <v>101.28205128205128</v>
      </c>
      <c r="K52" s="64">
        <v>13500</v>
      </c>
      <c r="L52" s="64">
        <f t="shared" si="37"/>
        <v>100</v>
      </c>
      <c r="M52" s="64">
        <v>13500</v>
      </c>
      <c r="N52" s="64">
        <f t="shared" si="38"/>
        <v>100</v>
      </c>
      <c r="O52" s="25">
        <v>18500</v>
      </c>
      <c r="P52" s="64">
        <f t="shared" si="77"/>
        <v>137.03703703703704</v>
      </c>
      <c r="Q52" s="64">
        <f t="shared" si="78"/>
        <v>15166.666666666666</v>
      </c>
      <c r="R52" s="64">
        <f t="shared" si="79"/>
        <v>112.34567901234568</v>
      </c>
      <c r="S52" s="25">
        <v>18500</v>
      </c>
      <c r="T52" s="64">
        <f t="shared" si="80"/>
        <v>100</v>
      </c>
      <c r="U52" s="25">
        <v>18500</v>
      </c>
      <c r="V52" s="64">
        <f t="shared" si="7"/>
        <v>100</v>
      </c>
      <c r="W52" s="64">
        <v>20500</v>
      </c>
      <c r="X52" s="64">
        <f>W52/U52*100</f>
        <v>110.81081081081081</v>
      </c>
      <c r="Y52" s="64">
        <f t="shared" si="81"/>
        <v>19166.666666666668</v>
      </c>
      <c r="Z52" s="64">
        <f t="shared" si="81"/>
        <v>103.60360360360362</v>
      </c>
      <c r="AA52" s="69">
        <v>20500</v>
      </c>
      <c r="AB52" s="69">
        <f t="shared" si="13"/>
        <v>100</v>
      </c>
      <c r="AC52" s="71">
        <v>20500</v>
      </c>
      <c r="AD52" s="71">
        <f t="shared" si="82"/>
        <v>100</v>
      </c>
      <c r="AE52" s="64">
        <v>21500</v>
      </c>
      <c r="AF52" s="71">
        <f>AE52/AC52*100</f>
        <v>104.8780487804878</v>
      </c>
      <c r="AG52" s="71">
        <f t="shared" si="83"/>
        <v>20833.333333333332</v>
      </c>
      <c r="AH52" s="89">
        <f t="shared" si="83"/>
        <v>101.6260162601626</v>
      </c>
      <c r="AI52" s="72">
        <f t="shared" si="18"/>
        <v>17083.333333333332</v>
      </c>
      <c r="AJ52" s="48"/>
      <c r="AK52" s="48"/>
      <c r="AL52" s="7"/>
      <c r="AM52" s="7"/>
    </row>
    <row r="53" spans="1:39" ht="63.95" customHeight="1" thickBot="1" x14ac:dyDescent="0.65">
      <c r="A53" s="44" t="s">
        <v>13</v>
      </c>
      <c r="B53" s="66">
        <f>B52</f>
        <v>13000</v>
      </c>
      <c r="C53" s="66">
        <f>C52</f>
        <v>13000</v>
      </c>
      <c r="D53" s="66">
        <f t="shared" si="74"/>
        <v>100</v>
      </c>
      <c r="E53" s="66">
        <f>E52</f>
        <v>13000</v>
      </c>
      <c r="F53" s="66">
        <f t="shared" si="57"/>
        <v>100</v>
      </c>
      <c r="G53" s="66">
        <f>SUM(G52)</f>
        <v>13500</v>
      </c>
      <c r="H53" s="66">
        <f t="shared" si="75"/>
        <v>103.84615384615385</v>
      </c>
      <c r="I53" s="66">
        <f t="shared" si="76"/>
        <v>13166.666666666666</v>
      </c>
      <c r="J53" s="66">
        <f t="shared" si="76"/>
        <v>101.28205128205128</v>
      </c>
      <c r="K53" s="66">
        <v>13500</v>
      </c>
      <c r="L53" s="66">
        <f t="shared" si="37"/>
        <v>100</v>
      </c>
      <c r="M53" s="66">
        <v>13500</v>
      </c>
      <c r="N53" s="66">
        <f t="shared" si="38"/>
        <v>100</v>
      </c>
      <c r="O53" s="30">
        <f>SUM(O52)</f>
        <v>18500</v>
      </c>
      <c r="P53" s="66">
        <f t="shared" si="77"/>
        <v>137.03703703703704</v>
      </c>
      <c r="Q53" s="66">
        <f t="shared" si="78"/>
        <v>15166.666666666666</v>
      </c>
      <c r="R53" s="66">
        <f t="shared" si="79"/>
        <v>112.34567901234568</v>
      </c>
      <c r="S53" s="30">
        <f>SUM(S52)</f>
        <v>18500</v>
      </c>
      <c r="T53" s="66">
        <f t="shared" si="80"/>
        <v>100</v>
      </c>
      <c r="U53" s="30">
        <f>SUM(U52)</f>
        <v>18500</v>
      </c>
      <c r="V53" s="55">
        <f t="shared" si="7"/>
        <v>100</v>
      </c>
      <c r="W53" s="66">
        <f>SUM(W52)</f>
        <v>20500</v>
      </c>
      <c r="X53" s="66">
        <f>W53/U53*100</f>
        <v>110.81081081081081</v>
      </c>
      <c r="Y53" s="66">
        <f t="shared" si="81"/>
        <v>19166.666666666668</v>
      </c>
      <c r="Z53" s="66">
        <f t="shared" si="81"/>
        <v>103.60360360360362</v>
      </c>
      <c r="AA53" s="70">
        <f>SUM(AA52)</f>
        <v>20500</v>
      </c>
      <c r="AB53" s="70">
        <f t="shared" si="13"/>
        <v>100</v>
      </c>
      <c r="AC53" s="73">
        <f>SUM(AC52)</f>
        <v>20500</v>
      </c>
      <c r="AD53" s="73">
        <f t="shared" si="82"/>
        <v>100</v>
      </c>
      <c r="AE53" s="66">
        <f>SUM(AE52)</f>
        <v>21500</v>
      </c>
      <c r="AF53" s="90">
        <f>AE53/AC53*100</f>
        <v>104.8780487804878</v>
      </c>
      <c r="AG53" s="90">
        <f t="shared" si="83"/>
        <v>20833.333333333332</v>
      </c>
      <c r="AH53" s="90">
        <f t="shared" si="83"/>
        <v>101.6260162601626</v>
      </c>
      <c r="AI53" s="91">
        <f t="shared" si="18"/>
        <v>17083.333333333332</v>
      </c>
      <c r="AJ53" s="48"/>
      <c r="AK53" s="48"/>
      <c r="AL53" s="7"/>
      <c r="AM53" s="7"/>
    </row>
    <row r="54" spans="1:39" ht="63.95" customHeight="1" thickBot="1" x14ac:dyDescent="0.65">
      <c r="A54" s="149" t="s">
        <v>103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1"/>
      <c r="AI54" s="152"/>
      <c r="AJ54" s="48"/>
      <c r="AK54" s="48"/>
      <c r="AL54" s="7"/>
      <c r="AM54" s="7"/>
    </row>
    <row r="55" spans="1:39" ht="63.95" customHeight="1" thickBot="1" x14ac:dyDescent="0.65">
      <c r="A55" s="63" t="s">
        <v>104</v>
      </c>
      <c r="B55" s="64">
        <v>18750</v>
      </c>
      <c r="C55" s="64">
        <v>18750</v>
      </c>
      <c r="D55" s="64">
        <f t="shared" ref="D55:D57" si="84">(C55/B55)*100</f>
        <v>100</v>
      </c>
      <c r="E55" s="64">
        <v>18750</v>
      </c>
      <c r="F55" s="64">
        <f t="shared" si="57"/>
        <v>100</v>
      </c>
      <c r="G55" s="64">
        <v>18000</v>
      </c>
      <c r="H55" s="64">
        <f t="shared" ref="H55:H57" si="85">(G55/E55)*100</f>
        <v>96</v>
      </c>
      <c r="I55" s="64">
        <f t="shared" ref="I55:J57" si="86">(C55+E55+G55)/3</f>
        <v>18500</v>
      </c>
      <c r="J55" s="64">
        <f t="shared" si="86"/>
        <v>98.666666666666671</v>
      </c>
      <c r="K55" s="64">
        <v>18000</v>
      </c>
      <c r="L55" s="64">
        <f t="shared" si="37"/>
        <v>100</v>
      </c>
      <c r="M55" s="64">
        <v>18000</v>
      </c>
      <c r="N55" s="64">
        <f t="shared" si="38"/>
        <v>100</v>
      </c>
      <c r="O55" s="25">
        <v>20000</v>
      </c>
      <c r="P55" s="64">
        <f t="shared" ref="P55:P57" si="87">O55/M55*100</f>
        <v>111.11111111111111</v>
      </c>
      <c r="Q55" s="64">
        <f t="shared" ref="Q55:Q57" si="88">(K55+M55+O55)/3</f>
        <v>18666.666666666668</v>
      </c>
      <c r="R55" s="64">
        <f t="shared" ref="R55:R57" si="89">(L55+N55+P55)/3</f>
        <v>103.7037037037037</v>
      </c>
      <c r="S55" s="25">
        <v>20000</v>
      </c>
      <c r="T55" s="64">
        <f t="shared" ref="T55:T57" si="90">S55/O55*100</f>
        <v>100</v>
      </c>
      <c r="U55" s="25">
        <v>20000</v>
      </c>
      <c r="V55" s="64">
        <f t="shared" si="7"/>
        <v>100</v>
      </c>
      <c r="W55" s="64">
        <v>20000</v>
      </c>
      <c r="X55" s="64">
        <f>W55/U55*100</f>
        <v>100</v>
      </c>
      <c r="Y55" s="64">
        <f t="shared" ref="Y55:Z57" si="91">(S55+U55+W55)/3</f>
        <v>20000</v>
      </c>
      <c r="Z55" s="64">
        <f t="shared" si="91"/>
        <v>100</v>
      </c>
      <c r="AA55" s="69">
        <v>20000</v>
      </c>
      <c r="AB55" s="69">
        <f t="shared" si="13"/>
        <v>100</v>
      </c>
      <c r="AC55" s="71">
        <v>20000</v>
      </c>
      <c r="AD55" s="71">
        <f>(AC55/AA55)*100</f>
        <v>100</v>
      </c>
      <c r="AE55" s="64">
        <v>20000</v>
      </c>
      <c r="AF55" s="71">
        <f>AE55/AC55*100</f>
        <v>100</v>
      </c>
      <c r="AG55" s="71">
        <f t="shared" ref="AG55:AG57" si="92">(AA55+AC55+AE55)/3</f>
        <v>20000</v>
      </c>
      <c r="AH55" s="89">
        <f t="shared" ref="AH55:AH57" si="93">(AB55+AD55+AF55)/3</f>
        <v>100</v>
      </c>
      <c r="AI55" s="72">
        <f>(I55+Q55+Y55+AG55)/4</f>
        <v>19291.666666666668</v>
      </c>
      <c r="AJ55" s="48"/>
      <c r="AK55" s="48"/>
      <c r="AL55" s="7"/>
      <c r="AM55" s="7"/>
    </row>
    <row r="56" spans="1:39" ht="63.95" customHeight="1" thickBot="1" x14ac:dyDescent="0.65">
      <c r="A56" s="63" t="s">
        <v>276</v>
      </c>
      <c r="B56" s="64">
        <v>18500</v>
      </c>
      <c r="C56" s="64">
        <v>18500</v>
      </c>
      <c r="D56" s="64">
        <f t="shared" si="84"/>
        <v>100</v>
      </c>
      <c r="E56" s="64">
        <v>18500</v>
      </c>
      <c r="F56" s="64">
        <f t="shared" si="57"/>
        <v>100</v>
      </c>
      <c r="G56" s="64">
        <v>21000</v>
      </c>
      <c r="H56" s="64">
        <f t="shared" si="85"/>
        <v>113.51351351351352</v>
      </c>
      <c r="I56" s="64">
        <f t="shared" si="86"/>
        <v>19333.333333333332</v>
      </c>
      <c r="J56" s="64">
        <f t="shared" si="86"/>
        <v>104.50450450450451</v>
      </c>
      <c r="K56" s="64">
        <v>21000</v>
      </c>
      <c r="L56" s="64">
        <f t="shared" si="37"/>
        <v>100</v>
      </c>
      <c r="M56" s="64">
        <v>21000</v>
      </c>
      <c r="N56" s="64">
        <f t="shared" si="38"/>
        <v>100</v>
      </c>
      <c r="O56" s="25">
        <v>27000</v>
      </c>
      <c r="P56" s="64">
        <f t="shared" si="87"/>
        <v>128.57142857142858</v>
      </c>
      <c r="Q56" s="64">
        <f t="shared" si="88"/>
        <v>23000</v>
      </c>
      <c r="R56" s="64">
        <f t="shared" si="89"/>
        <v>109.52380952380952</v>
      </c>
      <c r="S56" s="25">
        <v>27000</v>
      </c>
      <c r="T56" s="64">
        <f t="shared" si="90"/>
        <v>100</v>
      </c>
      <c r="U56" s="25">
        <v>27000</v>
      </c>
      <c r="V56" s="64">
        <f t="shared" si="7"/>
        <v>100</v>
      </c>
      <c r="W56" s="64">
        <v>26500</v>
      </c>
      <c r="X56" s="64">
        <f>W56/U56*100</f>
        <v>98.148148148148152</v>
      </c>
      <c r="Y56" s="64">
        <f t="shared" si="91"/>
        <v>26833.333333333332</v>
      </c>
      <c r="Z56" s="64">
        <f t="shared" si="91"/>
        <v>99.382716049382722</v>
      </c>
      <c r="AA56" s="69">
        <v>26500</v>
      </c>
      <c r="AB56" s="69">
        <f t="shared" si="13"/>
        <v>100</v>
      </c>
      <c r="AC56" s="71">
        <v>26500</v>
      </c>
      <c r="AD56" s="71">
        <f>(AC56/AA56)*100</f>
        <v>100</v>
      </c>
      <c r="AE56" s="64">
        <v>29500</v>
      </c>
      <c r="AF56" s="71">
        <f>AE56/AC56*100</f>
        <v>111.32075471698113</v>
      </c>
      <c r="AG56" s="71">
        <f t="shared" si="92"/>
        <v>27500</v>
      </c>
      <c r="AH56" s="89">
        <f t="shared" si="93"/>
        <v>103.77358490566037</v>
      </c>
      <c r="AI56" s="72">
        <f t="shared" si="18"/>
        <v>24166.666666666664</v>
      </c>
      <c r="AJ56" s="13"/>
      <c r="AK56" s="13"/>
    </row>
    <row r="57" spans="1:39" ht="63.95" customHeight="1" thickBot="1" x14ac:dyDescent="0.65">
      <c r="A57" s="80" t="s">
        <v>13</v>
      </c>
      <c r="B57" s="55">
        <f>SUM(B55:B56)</f>
        <v>37250</v>
      </c>
      <c r="C57" s="55">
        <f>SUM(C55:C56)</f>
        <v>37250</v>
      </c>
      <c r="D57" s="55">
        <f t="shared" si="84"/>
        <v>100</v>
      </c>
      <c r="E57" s="55">
        <f>SUM(E55:E56)</f>
        <v>37250</v>
      </c>
      <c r="F57" s="55">
        <f t="shared" si="57"/>
        <v>100</v>
      </c>
      <c r="G57" s="55">
        <f>SUM(G55:G56)</f>
        <v>39000</v>
      </c>
      <c r="H57" s="55">
        <f t="shared" si="85"/>
        <v>104.69798657718121</v>
      </c>
      <c r="I57" s="55">
        <f t="shared" si="86"/>
        <v>37833.333333333336</v>
      </c>
      <c r="J57" s="55">
        <f t="shared" si="86"/>
        <v>101.56599552572708</v>
      </c>
      <c r="K57" s="81">
        <v>39000</v>
      </c>
      <c r="L57" s="55">
        <f t="shared" si="37"/>
        <v>100</v>
      </c>
      <c r="M57" s="81">
        <v>39000</v>
      </c>
      <c r="N57" s="55">
        <f t="shared" si="38"/>
        <v>100</v>
      </c>
      <c r="O57" s="81">
        <f>SUM(O55:O56)</f>
        <v>47000</v>
      </c>
      <c r="P57" s="55">
        <f t="shared" si="87"/>
        <v>120.51282051282051</v>
      </c>
      <c r="Q57" s="55">
        <f t="shared" si="88"/>
        <v>41666.666666666664</v>
      </c>
      <c r="R57" s="55">
        <f t="shared" si="89"/>
        <v>106.83760683760683</v>
      </c>
      <c r="S57" s="81">
        <f>SUM(S55:S56)</f>
        <v>47000</v>
      </c>
      <c r="T57" s="55">
        <f t="shared" si="90"/>
        <v>100</v>
      </c>
      <c r="U57" s="81">
        <f>SUM(U55:U56)</f>
        <v>47000</v>
      </c>
      <c r="V57" s="55">
        <f t="shared" si="7"/>
        <v>100</v>
      </c>
      <c r="W57" s="55">
        <f>SUM(W55:W56)</f>
        <v>46500</v>
      </c>
      <c r="X57" s="55">
        <f>W57/U57*100</f>
        <v>98.936170212765958</v>
      </c>
      <c r="Y57" s="55">
        <f t="shared" si="91"/>
        <v>46833.333333333336</v>
      </c>
      <c r="Z57" s="55">
        <f t="shared" si="91"/>
        <v>99.645390070921977</v>
      </c>
      <c r="AA57" s="55">
        <f>SUM(AA55:AA56)</f>
        <v>46500</v>
      </c>
      <c r="AB57" s="55">
        <f t="shared" si="13"/>
        <v>100</v>
      </c>
      <c r="AC57" s="55">
        <f>SUM(AC55:AC56)</f>
        <v>46500</v>
      </c>
      <c r="AD57" s="55">
        <f>(AC57/AA57)*100</f>
        <v>100</v>
      </c>
      <c r="AE57" s="55">
        <f>SUM(AE55:AE56)</f>
        <v>49500</v>
      </c>
      <c r="AF57" s="55">
        <f>AE57/AC57*100</f>
        <v>106.45161290322579</v>
      </c>
      <c r="AG57" s="90">
        <f t="shared" si="92"/>
        <v>47500</v>
      </c>
      <c r="AH57" s="90">
        <f t="shared" si="93"/>
        <v>102.15053763440859</v>
      </c>
      <c r="AI57" s="91">
        <f t="shared" si="18"/>
        <v>43458.333333333336</v>
      </c>
    </row>
    <row r="58" spans="1:39" ht="63.95" customHeight="1" thickBot="1" x14ac:dyDescent="0.65">
      <c r="A58" s="153" t="s">
        <v>101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5"/>
      <c r="AI58" s="156"/>
    </row>
    <row r="59" spans="1:39" ht="63.95" customHeight="1" thickBot="1" x14ac:dyDescent="0.65">
      <c r="A59" s="63" t="s">
        <v>102</v>
      </c>
      <c r="B59" s="64">
        <v>62000</v>
      </c>
      <c r="C59" s="64">
        <v>62000</v>
      </c>
      <c r="D59" s="64">
        <f t="shared" ref="D59:D63" si="94">(C59/B59)*100</f>
        <v>100</v>
      </c>
      <c r="E59" s="64">
        <v>62000</v>
      </c>
      <c r="F59" s="64">
        <f t="shared" si="57"/>
        <v>100</v>
      </c>
      <c r="G59" s="64">
        <v>66000</v>
      </c>
      <c r="H59" s="64">
        <f t="shared" ref="H59:H63" si="95">(G59/E59)*100</f>
        <v>106.45161290322579</v>
      </c>
      <c r="I59" s="64">
        <f t="shared" ref="I59:J63" si="96">(C59+E59+G59)/3</f>
        <v>63333.333333333336</v>
      </c>
      <c r="J59" s="64">
        <f t="shared" si="96"/>
        <v>102.15053763440859</v>
      </c>
      <c r="K59" s="64">
        <v>66000</v>
      </c>
      <c r="L59" s="64">
        <f t="shared" si="37"/>
        <v>100</v>
      </c>
      <c r="M59" s="64">
        <v>66000</v>
      </c>
      <c r="N59" s="64">
        <f t="shared" si="38"/>
        <v>100</v>
      </c>
      <c r="O59" s="25">
        <v>74500</v>
      </c>
      <c r="P59" s="64">
        <f t="shared" ref="P59:P60" si="97">O59/M59*100</f>
        <v>112.87878787878789</v>
      </c>
      <c r="Q59" s="64">
        <f t="shared" ref="Q59:Q60" si="98">(K59+M59+O59)/3</f>
        <v>68833.333333333328</v>
      </c>
      <c r="R59" s="64">
        <f t="shared" ref="R59:R60" si="99">(L59+N59+P59)/3</f>
        <v>104.29292929292929</v>
      </c>
      <c r="S59" s="25">
        <v>74500</v>
      </c>
      <c r="T59" s="64">
        <f t="shared" ref="T59:T61" si="100">S59/O59*100</f>
        <v>100</v>
      </c>
      <c r="U59" s="25">
        <v>74500</v>
      </c>
      <c r="V59" s="64">
        <f t="shared" si="7"/>
        <v>100</v>
      </c>
      <c r="W59" s="64">
        <v>74500</v>
      </c>
      <c r="X59" s="64">
        <f>W59/U59*100</f>
        <v>100</v>
      </c>
      <c r="Y59" s="64">
        <f t="shared" ref="Y59:Z63" si="101">(S59+U59+W59)/3</f>
        <v>74500</v>
      </c>
      <c r="Z59" s="64">
        <f t="shared" si="101"/>
        <v>100</v>
      </c>
      <c r="AA59" s="69">
        <v>74500</v>
      </c>
      <c r="AB59" s="69">
        <f t="shared" si="13"/>
        <v>100</v>
      </c>
      <c r="AC59" s="71">
        <v>74500</v>
      </c>
      <c r="AD59" s="89">
        <f t="shared" ref="AD59:AD62" si="102">(AC59/AA59)*100</f>
        <v>100</v>
      </c>
      <c r="AE59" s="35">
        <v>65935</v>
      </c>
      <c r="AF59" s="71">
        <f>AE59/AC59*100</f>
        <v>88.503355704697981</v>
      </c>
      <c r="AG59" s="71">
        <f t="shared" ref="AG59:AH63" si="103">(AA59+AC59+AE59)/3</f>
        <v>71645</v>
      </c>
      <c r="AH59" s="89">
        <f t="shared" si="103"/>
        <v>96.167785234899327</v>
      </c>
      <c r="AI59" s="72">
        <f>(I59+Q59+Y59+AG59)/4</f>
        <v>69577.916666666657</v>
      </c>
    </row>
    <row r="60" spans="1:39" ht="63.95" customHeight="1" thickBot="1" x14ac:dyDescent="0.65">
      <c r="A60" s="63" t="s">
        <v>143</v>
      </c>
      <c r="B60" s="64">
        <v>34000</v>
      </c>
      <c r="C60" s="64">
        <v>34000</v>
      </c>
      <c r="D60" s="64">
        <f t="shared" si="94"/>
        <v>100</v>
      </c>
      <c r="E60" s="64">
        <v>34000</v>
      </c>
      <c r="F60" s="64">
        <f t="shared" si="57"/>
        <v>100</v>
      </c>
      <c r="G60" s="64">
        <v>36000</v>
      </c>
      <c r="H60" s="64">
        <f t="shared" si="95"/>
        <v>105.88235294117648</v>
      </c>
      <c r="I60" s="64">
        <f t="shared" si="96"/>
        <v>34666.666666666664</v>
      </c>
      <c r="J60" s="64">
        <f t="shared" si="96"/>
        <v>101.96078431372548</v>
      </c>
      <c r="K60" s="64">
        <v>36000</v>
      </c>
      <c r="L60" s="64">
        <f t="shared" si="37"/>
        <v>100</v>
      </c>
      <c r="M60" s="64">
        <v>36000</v>
      </c>
      <c r="N60" s="64">
        <f t="shared" si="38"/>
        <v>100</v>
      </c>
      <c r="O60" s="25">
        <v>44500</v>
      </c>
      <c r="P60" s="64">
        <f t="shared" si="97"/>
        <v>123.61111111111111</v>
      </c>
      <c r="Q60" s="64">
        <f t="shared" si="98"/>
        <v>38833.333333333336</v>
      </c>
      <c r="R60" s="64">
        <f t="shared" si="99"/>
        <v>107.87037037037037</v>
      </c>
      <c r="S60" s="25">
        <v>44500</v>
      </c>
      <c r="T60" s="64">
        <f t="shared" si="100"/>
        <v>100</v>
      </c>
      <c r="U60" s="25">
        <v>44500</v>
      </c>
      <c r="V60" s="64">
        <f t="shared" si="7"/>
        <v>100</v>
      </c>
      <c r="W60" s="64">
        <v>44750</v>
      </c>
      <c r="X60" s="64">
        <f>W60/U60*100</f>
        <v>100.56179775280899</v>
      </c>
      <c r="Y60" s="64">
        <f t="shared" si="101"/>
        <v>44583.333333333336</v>
      </c>
      <c r="Z60" s="64">
        <f t="shared" si="101"/>
        <v>100.18726591760299</v>
      </c>
      <c r="AA60" s="69">
        <v>44750</v>
      </c>
      <c r="AB60" s="69">
        <f t="shared" si="13"/>
        <v>100</v>
      </c>
      <c r="AC60" s="71">
        <v>44750</v>
      </c>
      <c r="AD60" s="89">
        <f t="shared" si="102"/>
        <v>100</v>
      </c>
      <c r="AE60" s="35">
        <v>50750</v>
      </c>
      <c r="AF60" s="71">
        <f>AE60/AC60*100</f>
        <v>113.40782122905028</v>
      </c>
      <c r="AG60" s="71">
        <f t="shared" si="103"/>
        <v>46750</v>
      </c>
      <c r="AH60" s="89">
        <f t="shared" si="103"/>
        <v>104.46927374301676</v>
      </c>
      <c r="AI60" s="72">
        <f>(I60+Q60+Y60+AG60)/4</f>
        <v>41208.333333333336</v>
      </c>
    </row>
    <row r="61" spans="1:39" ht="63.95" customHeight="1" thickBot="1" x14ac:dyDescent="0.65">
      <c r="A61" s="63" t="s">
        <v>142</v>
      </c>
      <c r="B61" s="64">
        <v>31000</v>
      </c>
      <c r="C61" s="64">
        <v>31000</v>
      </c>
      <c r="D61" s="64">
        <f t="shared" si="94"/>
        <v>100</v>
      </c>
      <c r="E61" s="64">
        <v>31000</v>
      </c>
      <c r="F61" s="64">
        <f t="shared" si="57"/>
        <v>100</v>
      </c>
      <c r="G61" s="64">
        <v>28000</v>
      </c>
      <c r="H61" s="64">
        <f>(G61/E61)*100</f>
        <v>90.322580645161281</v>
      </c>
      <c r="I61" s="64">
        <f t="shared" si="96"/>
        <v>30000</v>
      </c>
      <c r="J61" s="64">
        <f>(D61+F61+H61)/3</f>
        <v>96.774193548387089</v>
      </c>
      <c r="K61" s="64">
        <v>28000</v>
      </c>
      <c r="L61" s="64">
        <f t="shared" si="37"/>
        <v>100</v>
      </c>
      <c r="M61" s="64">
        <v>28000</v>
      </c>
      <c r="N61" s="64">
        <f t="shared" si="38"/>
        <v>100</v>
      </c>
      <c r="O61" s="25">
        <v>36000</v>
      </c>
      <c r="P61" s="64">
        <f>O61/M61*100</f>
        <v>128.57142857142858</v>
      </c>
      <c r="Q61" s="64">
        <f t="shared" ref="Q61:R63" si="104">(K61+M61+O61)/3</f>
        <v>30666.666666666668</v>
      </c>
      <c r="R61" s="64">
        <f t="shared" si="104"/>
        <v>109.52380952380952</v>
      </c>
      <c r="S61" s="25">
        <v>36000</v>
      </c>
      <c r="T61" s="64">
        <f t="shared" si="100"/>
        <v>100</v>
      </c>
      <c r="U61" s="25">
        <v>36000</v>
      </c>
      <c r="V61" s="64">
        <f t="shared" si="7"/>
        <v>100</v>
      </c>
      <c r="W61" s="64">
        <v>37250</v>
      </c>
      <c r="X61" s="64">
        <f>W61/U61*100</f>
        <v>103.47222222222223</v>
      </c>
      <c r="Y61" s="64">
        <f t="shared" si="101"/>
        <v>36416.666666666664</v>
      </c>
      <c r="Z61" s="64">
        <f t="shared" si="101"/>
        <v>101.1574074074074</v>
      </c>
      <c r="AA61" s="69">
        <v>37250</v>
      </c>
      <c r="AB61" s="69">
        <f t="shared" si="13"/>
        <v>100</v>
      </c>
      <c r="AC61" s="71">
        <v>37250</v>
      </c>
      <c r="AD61" s="89">
        <f t="shared" si="102"/>
        <v>100</v>
      </c>
      <c r="AE61" s="35">
        <v>42050</v>
      </c>
      <c r="AF61" s="71">
        <f>AE61/AC61*100</f>
        <v>112.88590604026845</v>
      </c>
      <c r="AG61" s="71">
        <f t="shared" si="103"/>
        <v>38850</v>
      </c>
      <c r="AH61" s="89">
        <f t="shared" si="103"/>
        <v>104.29530201342281</v>
      </c>
      <c r="AI61" s="72">
        <f>(I61+Q61+Y61+AG61)/4</f>
        <v>33983.333333333336</v>
      </c>
    </row>
    <row r="62" spans="1:39" ht="63.95" customHeight="1" thickBot="1" x14ac:dyDescent="0.65">
      <c r="A62" s="76" t="s">
        <v>13</v>
      </c>
      <c r="B62" s="77">
        <f>SUM(B59:B61)</f>
        <v>127000</v>
      </c>
      <c r="C62" s="77">
        <f>SUM(C59:C61)</f>
        <v>127000</v>
      </c>
      <c r="D62" s="77">
        <f t="shared" si="94"/>
        <v>100</v>
      </c>
      <c r="E62" s="77">
        <f>SUM(E59:E61)</f>
        <v>127000</v>
      </c>
      <c r="F62" s="77">
        <f t="shared" si="57"/>
        <v>100</v>
      </c>
      <c r="G62" s="77">
        <f>SUM(G59:G61)</f>
        <v>130000</v>
      </c>
      <c r="H62" s="77">
        <f t="shared" si="95"/>
        <v>102.36220472440945</v>
      </c>
      <c r="I62" s="77">
        <f t="shared" si="96"/>
        <v>128000</v>
      </c>
      <c r="J62" s="77">
        <f t="shared" si="96"/>
        <v>100.78740157480316</v>
      </c>
      <c r="K62" s="77">
        <f>SUM(K59:K61)</f>
        <v>130000</v>
      </c>
      <c r="L62" s="77">
        <f t="shared" si="37"/>
        <v>100</v>
      </c>
      <c r="M62" s="77">
        <f>SUM(M59:M61)</f>
        <v>130000</v>
      </c>
      <c r="N62" s="77">
        <f t="shared" si="38"/>
        <v>100</v>
      </c>
      <c r="O62" s="78">
        <f>SUM(O59:O61)</f>
        <v>155000</v>
      </c>
      <c r="P62" s="77">
        <f>O62/M62*100</f>
        <v>119.23076923076923</v>
      </c>
      <c r="Q62" s="77">
        <f t="shared" si="104"/>
        <v>138333.33333333334</v>
      </c>
      <c r="R62" s="77">
        <f t="shared" si="104"/>
        <v>106.41025641025641</v>
      </c>
      <c r="S62" s="78">
        <f>SUM(S59:S61)</f>
        <v>155000</v>
      </c>
      <c r="T62" s="77">
        <f>S62/O62*100</f>
        <v>100</v>
      </c>
      <c r="U62" s="78">
        <f>SUM(U59:U61)</f>
        <v>155000</v>
      </c>
      <c r="V62" s="77">
        <f>U62/S62*100</f>
        <v>100</v>
      </c>
      <c r="W62" s="77">
        <f>SUM(W59:W61)</f>
        <v>156500</v>
      </c>
      <c r="X62" s="77">
        <f>W62/U62*100</f>
        <v>100.96774193548387</v>
      </c>
      <c r="Y62" s="77">
        <f t="shared" si="101"/>
        <v>155500</v>
      </c>
      <c r="Z62" s="77">
        <f t="shared" si="101"/>
        <v>100.3225806451613</v>
      </c>
      <c r="AA62" s="77">
        <f>SUM(AA59:AA61)</f>
        <v>156500</v>
      </c>
      <c r="AB62" s="77">
        <f t="shared" si="13"/>
        <v>100</v>
      </c>
      <c r="AC62" s="77">
        <f>SUM(AC59:AC61)</f>
        <v>156500</v>
      </c>
      <c r="AD62" s="77">
        <f t="shared" si="102"/>
        <v>100</v>
      </c>
      <c r="AE62" s="77">
        <f>SUM(AE59:AE61)</f>
        <v>158735</v>
      </c>
      <c r="AF62" s="77">
        <f>AE62/AC62*100</f>
        <v>101.42811501597444</v>
      </c>
      <c r="AG62" s="77">
        <f t="shared" si="103"/>
        <v>157245</v>
      </c>
      <c r="AH62" s="90">
        <f t="shared" si="103"/>
        <v>100.47603833865814</v>
      </c>
      <c r="AI62" s="11">
        <f>(I62+Q62+Y62+AG62)/4</f>
        <v>144769.58333333334</v>
      </c>
    </row>
    <row r="63" spans="1:39" ht="63.95" customHeight="1" thickBot="1" x14ac:dyDescent="0.65">
      <c r="A63" s="76" t="s">
        <v>197</v>
      </c>
      <c r="B63" s="77">
        <f>(B51+B53+B57+B62)</f>
        <v>687350</v>
      </c>
      <c r="C63" s="77">
        <f>(C51+C53+C57+C62)</f>
        <v>687350</v>
      </c>
      <c r="D63" s="77">
        <f t="shared" si="94"/>
        <v>100</v>
      </c>
      <c r="E63" s="77">
        <f>(E51+E53+E57+E62)</f>
        <v>687350</v>
      </c>
      <c r="F63" s="77">
        <f t="shared" si="57"/>
        <v>100</v>
      </c>
      <c r="G63" s="77">
        <f>(G51+G53+G57+G62)</f>
        <v>735000</v>
      </c>
      <c r="H63" s="77">
        <f t="shared" si="95"/>
        <v>106.93242161926237</v>
      </c>
      <c r="I63" s="77">
        <f t="shared" si="96"/>
        <v>703233.33333333337</v>
      </c>
      <c r="J63" s="77">
        <f t="shared" si="96"/>
        <v>102.31080720642079</v>
      </c>
      <c r="K63" s="77">
        <f>(K51+K53+K57+K62)</f>
        <v>735000</v>
      </c>
      <c r="L63" s="78">
        <v>100</v>
      </c>
      <c r="M63" s="77">
        <f>(M51+M53+M57+M62)</f>
        <v>735000</v>
      </c>
      <c r="N63" s="78">
        <f>(M63/K63)*100</f>
        <v>100</v>
      </c>
      <c r="O63" s="77">
        <f>(O51+O53+O57+O62)</f>
        <v>828750</v>
      </c>
      <c r="P63" s="78">
        <f>(O63/M63)*100</f>
        <v>112.75510204081634</v>
      </c>
      <c r="Q63" s="77">
        <f t="shared" si="104"/>
        <v>766250</v>
      </c>
      <c r="R63" s="77">
        <f t="shared" si="104"/>
        <v>104.25170068027211</v>
      </c>
      <c r="S63" s="77">
        <f>(S51+S53+S57+S62)</f>
        <v>828750</v>
      </c>
      <c r="T63" s="77">
        <f>S63/O63*100</f>
        <v>100</v>
      </c>
      <c r="U63" s="77">
        <f>(U51+U53+U57+U62)</f>
        <v>828750</v>
      </c>
      <c r="V63" s="77">
        <f>U63/S63*100</f>
        <v>100</v>
      </c>
      <c r="W63" s="77">
        <f>W51+W53+W57+W62</f>
        <v>842300</v>
      </c>
      <c r="X63" s="77">
        <f>W63/U63*100</f>
        <v>101.63499245852188</v>
      </c>
      <c r="Y63" s="77">
        <f t="shared" si="101"/>
        <v>833266.66666666663</v>
      </c>
      <c r="Z63" s="77">
        <f t="shared" si="101"/>
        <v>100.54499748617395</v>
      </c>
      <c r="AA63" s="77">
        <f>AA51+AA53+AA57+AA62</f>
        <v>842300</v>
      </c>
      <c r="AB63" s="77">
        <f t="shared" si="13"/>
        <v>100</v>
      </c>
      <c r="AC63" s="77">
        <f>AC51+AC53+AC57+AC62</f>
        <v>842300</v>
      </c>
      <c r="AD63" s="77">
        <f>(AC63/AA63)*100</f>
        <v>100</v>
      </c>
      <c r="AE63" s="77">
        <f>AE51+AE53+AE57+AE62</f>
        <v>897735</v>
      </c>
      <c r="AF63" s="77">
        <f>AE63/AC63*100</f>
        <v>106.58138430487949</v>
      </c>
      <c r="AG63" s="77">
        <f t="shared" si="103"/>
        <v>860778.33333333337</v>
      </c>
      <c r="AH63" s="90">
        <f t="shared" si="103"/>
        <v>102.19379476829317</v>
      </c>
      <c r="AI63" s="11">
        <f>(I63+Q63+Y63+AG63)/4</f>
        <v>790882.08333333337</v>
      </c>
    </row>
    <row r="64" spans="1:39" ht="63.95" customHeight="1" thickBot="1" x14ac:dyDescent="0.65">
      <c r="A64" s="153" t="s">
        <v>106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5"/>
      <c r="AI64" s="156"/>
    </row>
    <row r="65" spans="1:39" ht="63.95" customHeight="1" thickBot="1" x14ac:dyDescent="0.65">
      <c r="A65" s="107" t="s">
        <v>107</v>
      </c>
      <c r="B65" s="109">
        <v>1865000</v>
      </c>
      <c r="C65" s="109">
        <v>1865000</v>
      </c>
      <c r="D65" s="109">
        <f t="shared" ref="D65:D73" si="105">(C65/B65)*100</f>
        <v>100</v>
      </c>
      <c r="E65" s="109">
        <v>1865000</v>
      </c>
      <c r="F65" s="109">
        <f t="shared" si="57"/>
        <v>100</v>
      </c>
      <c r="G65" s="109">
        <v>1865000</v>
      </c>
      <c r="H65" s="109">
        <f t="shared" ref="H65:H73" si="106">(G65/E65)*100</f>
        <v>100</v>
      </c>
      <c r="I65" s="109">
        <f t="shared" ref="I65:I73" si="107">(C65+E65+G65)/3</f>
        <v>1865000</v>
      </c>
      <c r="J65" s="109">
        <f t="shared" ref="J65:J73" si="108">(D65+F65+H65)/3</f>
        <v>100</v>
      </c>
      <c r="K65" s="109">
        <v>1865000</v>
      </c>
      <c r="L65" s="109">
        <v>100</v>
      </c>
      <c r="M65" s="109">
        <v>1865000</v>
      </c>
      <c r="N65" s="109">
        <f t="shared" ref="N65:N73" si="109">(M65/K65)*100</f>
        <v>100</v>
      </c>
      <c r="O65" s="109">
        <v>2268000</v>
      </c>
      <c r="P65" s="25">
        <f>(O65/M65)*100</f>
        <v>121.60857908847184</v>
      </c>
      <c r="Q65" s="109">
        <f t="shared" ref="Q65:R73" si="110">(K65+M65+O65)/3</f>
        <v>1999333.3333333333</v>
      </c>
      <c r="R65" s="109">
        <f t="shared" si="110"/>
        <v>107.20285969615729</v>
      </c>
      <c r="S65" s="109">
        <v>2268000</v>
      </c>
      <c r="T65" s="109">
        <f t="shared" ref="T65:T73" si="111">S65/O65*100</f>
        <v>100</v>
      </c>
      <c r="U65" s="109">
        <v>2268000</v>
      </c>
      <c r="V65" s="109">
        <f t="shared" si="7"/>
        <v>100</v>
      </c>
      <c r="W65" s="109">
        <v>2268000</v>
      </c>
      <c r="X65" s="109">
        <f>W65/U65*100</f>
        <v>100</v>
      </c>
      <c r="Y65" s="109">
        <f>(S65+U65+W65)/3</f>
        <v>2268000</v>
      </c>
      <c r="Z65" s="109">
        <f>(T65+V65+X65)/3</f>
        <v>100</v>
      </c>
      <c r="AA65" s="109">
        <v>2268000</v>
      </c>
      <c r="AB65" s="109">
        <f t="shared" si="13"/>
        <v>100</v>
      </c>
      <c r="AC65" s="109">
        <v>2268000</v>
      </c>
      <c r="AD65" s="109">
        <f t="shared" ref="AD65:AD73" si="112">(AC65/AA65)*100</f>
        <v>100</v>
      </c>
      <c r="AE65" s="109">
        <v>2684000</v>
      </c>
      <c r="AF65" s="109">
        <f>AE65/AC65*100</f>
        <v>118.34215167548501</v>
      </c>
      <c r="AG65" s="109">
        <f>(AA65+AC65+AE65)/3</f>
        <v>2406666.6666666665</v>
      </c>
      <c r="AH65" s="109">
        <f>(AB65+AD65+AF65)/3</f>
        <v>106.11405055849501</v>
      </c>
      <c r="AI65" s="110">
        <f>(I65+Q65+Y65+AG65)/4</f>
        <v>2134750</v>
      </c>
    </row>
    <row r="66" spans="1:39" ht="63.95" customHeight="1" thickBot="1" x14ac:dyDescent="0.65">
      <c r="A66" s="80" t="s">
        <v>13</v>
      </c>
      <c r="B66" s="55">
        <f>B65</f>
        <v>1865000</v>
      </c>
      <c r="C66" s="55">
        <f>C65</f>
        <v>1865000</v>
      </c>
      <c r="D66" s="55">
        <f t="shared" si="105"/>
        <v>100</v>
      </c>
      <c r="E66" s="55">
        <f>SUM(E65)</f>
        <v>1865000</v>
      </c>
      <c r="F66" s="55">
        <f t="shared" si="57"/>
        <v>100</v>
      </c>
      <c r="G66" s="55">
        <f>SUM(G65)</f>
        <v>1865000</v>
      </c>
      <c r="H66" s="55">
        <f t="shared" si="106"/>
        <v>100</v>
      </c>
      <c r="I66" s="55">
        <f t="shared" si="107"/>
        <v>1865000</v>
      </c>
      <c r="J66" s="55">
        <f t="shared" si="108"/>
        <v>100</v>
      </c>
      <c r="K66" s="55">
        <v>1865000</v>
      </c>
      <c r="L66" s="55">
        <v>100</v>
      </c>
      <c r="M66" s="55">
        <f>SUM(M65)</f>
        <v>1865000</v>
      </c>
      <c r="N66" s="55">
        <f t="shared" si="109"/>
        <v>100</v>
      </c>
      <c r="O66" s="55">
        <f>SUM(O65)</f>
        <v>2268000</v>
      </c>
      <c r="P66" s="81">
        <f>(O66/M66)*100</f>
        <v>121.60857908847184</v>
      </c>
      <c r="Q66" s="55">
        <f t="shared" si="110"/>
        <v>1999333.3333333333</v>
      </c>
      <c r="R66" s="55">
        <f t="shared" si="110"/>
        <v>107.20285969615729</v>
      </c>
      <c r="S66" s="55">
        <f>SUM(S65)</f>
        <v>2268000</v>
      </c>
      <c r="T66" s="55">
        <f t="shared" si="111"/>
        <v>100</v>
      </c>
      <c r="U66" s="55">
        <f>SUM(U65)</f>
        <v>2268000</v>
      </c>
      <c r="V66" s="55">
        <f t="shared" si="7"/>
        <v>100</v>
      </c>
      <c r="W66" s="55">
        <f>SUM(W65)</f>
        <v>2268000</v>
      </c>
      <c r="X66" s="55">
        <f>W66/U66*100</f>
        <v>100</v>
      </c>
      <c r="Y66" s="55">
        <f>(S66+U66+W66)/3</f>
        <v>2268000</v>
      </c>
      <c r="Z66" s="55">
        <f>(T66+V66+X66)/3</f>
        <v>100</v>
      </c>
      <c r="AA66" s="55">
        <f>SUM(AA65)</f>
        <v>2268000</v>
      </c>
      <c r="AB66" s="55">
        <f t="shared" si="13"/>
        <v>100</v>
      </c>
      <c r="AC66" s="55">
        <f>SUM(AC65)</f>
        <v>2268000</v>
      </c>
      <c r="AD66" s="55">
        <f t="shared" si="112"/>
        <v>100</v>
      </c>
      <c r="AE66" s="55">
        <f>AE65</f>
        <v>2684000</v>
      </c>
      <c r="AF66" s="55">
        <f t="shared" ref="AF66:AF73" si="113">AE66/AC66*100</f>
        <v>118.34215167548501</v>
      </c>
      <c r="AG66" s="55">
        <f>(AA66+AC66+AE66)/3</f>
        <v>2406666.6666666665</v>
      </c>
      <c r="AH66" s="90">
        <f>(AB66+AD66+AF66)/3</f>
        <v>106.11405055849501</v>
      </c>
      <c r="AI66" s="82">
        <f t="shared" si="18"/>
        <v>2134750</v>
      </c>
    </row>
    <row r="67" spans="1:39" ht="63.95" customHeight="1" thickBot="1" x14ac:dyDescent="0.65">
      <c r="A67" s="63" t="s">
        <v>108</v>
      </c>
      <c r="B67" s="64" t="s">
        <v>47</v>
      </c>
      <c r="C67" s="122" t="s">
        <v>47</v>
      </c>
      <c r="D67" s="122" t="s">
        <v>47</v>
      </c>
      <c r="E67" s="122" t="s">
        <v>47</v>
      </c>
      <c r="F67" s="122" t="s">
        <v>47</v>
      </c>
      <c r="G67" s="122" t="s">
        <v>47</v>
      </c>
      <c r="H67" s="122" t="s">
        <v>47</v>
      </c>
      <c r="I67" s="122" t="s">
        <v>47</v>
      </c>
      <c r="J67" s="122" t="s">
        <v>47</v>
      </c>
      <c r="K67" s="122" t="s">
        <v>47</v>
      </c>
      <c r="L67" s="122" t="s">
        <v>47</v>
      </c>
      <c r="M67" s="122" t="s">
        <v>47</v>
      </c>
      <c r="N67" s="122" t="s">
        <v>47</v>
      </c>
      <c r="O67" s="122" t="s">
        <v>47</v>
      </c>
      <c r="P67" s="122" t="s">
        <v>47</v>
      </c>
      <c r="Q67" s="122" t="s">
        <v>47</v>
      </c>
      <c r="R67" s="122" t="s">
        <v>47</v>
      </c>
      <c r="S67" s="122" t="s">
        <v>47</v>
      </c>
      <c r="T67" s="122" t="s">
        <v>47</v>
      </c>
      <c r="U67" s="122" t="s">
        <v>47</v>
      </c>
      <c r="V67" s="122" t="s">
        <v>47</v>
      </c>
      <c r="W67" s="122" t="s">
        <v>47</v>
      </c>
      <c r="X67" s="122" t="s">
        <v>47</v>
      </c>
      <c r="Y67" s="122" t="s">
        <v>47</v>
      </c>
      <c r="Z67" s="122" t="s">
        <v>47</v>
      </c>
      <c r="AA67" s="122" t="s">
        <v>47</v>
      </c>
      <c r="AB67" s="122" t="s">
        <v>47</v>
      </c>
      <c r="AC67" s="122" t="s">
        <v>47</v>
      </c>
      <c r="AD67" s="122" t="s">
        <v>47</v>
      </c>
      <c r="AE67" s="122" t="s">
        <v>47</v>
      </c>
      <c r="AF67" s="122" t="s">
        <v>47</v>
      </c>
      <c r="AG67" s="122" t="s">
        <v>47</v>
      </c>
      <c r="AH67" s="122" t="s">
        <v>47</v>
      </c>
      <c r="AI67" s="122" t="s">
        <v>47</v>
      </c>
    </row>
    <row r="68" spans="1:39" ht="63.95" customHeight="1" thickBot="1" x14ac:dyDescent="0.65">
      <c r="A68" s="80" t="s">
        <v>13</v>
      </c>
      <c r="B68" s="55" t="s">
        <v>47</v>
      </c>
      <c r="C68" s="55" t="s">
        <v>47</v>
      </c>
      <c r="D68" s="55" t="s">
        <v>47</v>
      </c>
      <c r="E68" s="55" t="s">
        <v>47</v>
      </c>
      <c r="F68" s="55" t="s">
        <v>47</v>
      </c>
      <c r="G68" s="55" t="s">
        <v>47</v>
      </c>
      <c r="H68" s="55" t="s">
        <v>47</v>
      </c>
      <c r="I68" s="55" t="s">
        <v>47</v>
      </c>
      <c r="J68" s="55" t="s">
        <v>47</v>
      </c>
      <c r="K68" s="55" t="s">
        <v>47</v>
      </c>
      <c r="L68" s="55" t="s">
        <v>47</v>
      </c>
      <c r="M68" s="55" t="s">
        <v>47</v>
      </c>
      <c r="N68" s="55" t="s">
        <v>47</v>
      </c>
      <c r="O68" s="55" t="s">
        <v>47</v>
      </c>
      <c r="P68" s="55" t="s">
        <v>47</v>
      </c>
      <c r="Q68" s="55" t="s">
        <v>47</v>
      </c>
      <c r="R68" s="55" t="s">
        <v>47</v>
      </c>
      <c r="S68" s="55" t="s">
        <v>47</v>
      </c>
      <c r="T68" s="55" t="s">
        <v>47</v>
      </c>
      <c r="U68" s="55" t="s">
        <v>47</v>
      </c>
      <c r="V68" s="55" t="s">
        <v>47</v>
      </c>
      <c r="W68" s="55" t="s">
        <v>47</v>
      </c>
      <c r="X68" s="55" t="s">
        <v>47</v>
      </c>
      <c r="Y68" s="55" t="s">
        <v>47</v>
      </c>
      <c r="Z68" s="55" t="s">
        <v>47</v>
      </c>
      <c r="AA68" s="55" t="s">
        <v>47</v>
      </c>
      <c r="AB68" s="55" t="s">
        <v>47</v>
      </c>
      <c r="AC68" s="55" t="s">
        <v>47</v>
      </c>
      <c r="AD68" s="55" t="s">
        <v>47</v>
      </c>
      <c r="AE68" s="55" t="s">
        <v>47</v>
      </c>
      <c r="AF68" s="55" t="s">
        <v>47</v>
      </c>
      <c r="AG68" s="55" t="s">
        <v>47</v>
      </c>
      <c r="AH68" s="55" t="s">
        <v>47</v>
      </c>
      <c r="AI68" s="55" t="s">
        <v>47</v>
      </c>
    </row>
    <row r="69" spans="1:39" ht="63.95" customHeight="1" thickBot="1" x14ac:dyDescent="0.65">
      <c r="A69" s="63" t="s">
        <v>257</v>
      </c>
      <c r="B69" s="64">
        <v>4500</v>
      </c>
      <c r="C69" s="64">
        <v>4500</v>
      </c>
      <c r="D69" s="64">
        <f t="shared" si="105"/>
        <v>100</v>
      </c>
      <c r="E69" s="64">
        <v>4500</v>
      </c>
      <c r="F69" s="64">
        <f t="shared" si="57"/>
        <v>100</v>
      </c>
      <c r="G69" s="64">
        <v>5000</v>
      </c>
      <c r="H69" s="64">
        <f t="shared" si="106"/>
        <v>111.11111111111111</v>
      </c>
      <c r="I69" s="64">
        <f t="shared" si="107"/>
        <v>4666.666666666667</v>
      </c>
      <c r="J69" s="64">
        <f t="shared" si="108"/>
        <v>103.7037037037037</v>
      </c>
      <c r="K69" s="64">
        <v>5000</v>
      </c>
      <c r="L69" s="64">
        <v>111.11111111111111</v>
      </c>
      <c r="M69" s="64">
        <v>5000</v>
      </c>
      <c r="N69" s="64">
        <f t="shared" si="109"/>
        <v>100</v>
      </c>
      <c r="O69" s="64">
        <v>5000</v>
      </c>
      <c r="P69" s="25">
        <f t="shared" ref="P69:P73" si="114">(O69/M69)*100</f>
        <v>100</v>
      </c>
      <c r="Q69" s="64">
        <f t="shared" si="110"/>
        <v>5000</v>
      </c>
      <c r="R69" s="64">
        <f t="shared" si="110"/>
        <v>103.7037037037037</v>
      </c>
      <c r="S69" s="64">
        <v>5000</v>
      </c>
      <c r="T69" s="64">
        <f t="shared" si="111"/>
        <v>100</v>
      </c>
      <c r="U69" s="64">
        <v>5000</v>
      </c>
      <c r="V69" s="64">
        <f t="shared" ref="V69:V73" si="115">U69/S69*100</f>
        <v>100</v>
      </c>
      <c r="W69" s="64">
        <v>5000</v>
      </c>
      <c r="X69" s="64">
        <f t="shared" ref="X69:X72" si="116">W69/U69*100</f>
        <v>100</v>
      </c>
      <c r="Y69" s="64">
        <f t="shared" ref="Y69:Y73" si="117">(S69+U69+W69)/3</f>
        <v>5000</v>
      </c>
      <c r="Z69" s="64">
        <f t="shared" ref="Z69:Z73" si="118">(T69+V69+X69)/3</f>
        <v>100</v>
      </c>
      <c r="AA69" s="69">
        <v>5000</v>
      </c>
      <c r="AB69" s="69">
        <f t="shared" si="13"/>
        <v>100</v>
      </c>
      <c r="AC69" s="71">
        <v>5000</v>
      </c>
      <c r="AD69" s="71">
        <f t="shared" si="112"/>
        <v>100</v>
      </c>
      <c r="AE69" s="64">
        <v>5000</v>
      </c>
      <c r="AF69" s="71">
        <f t="shared" si="113"/>
        <v>100</v>
      </c>
      <c r="AG69" s="71">
        <f t="shared" ref="AG69:AG73" si="119">(AA69+AC69+AE69)/3</f>
        <v>5000</v>
      </c>
      <c r="AH69" s="89">
        <f>(AB69+AD69+AF69)/3</f>
        <v>100</v>
      </c>
      <c r="AI69" s="72">
        <f t="shared" ref="AI69:AI73" si="120">(I69+Q69+Y69+AG69)/4</f>
        <v>4916.666666666667</v>
      </c>
    </row>
    <row r="70" spans="1:39" ht="63.95" customHeight="1" thickBot="1" x14ac:dyDescent="0.65">
      <c r="A70" s="63" t="s">
        <v>258</v>
      </c>
      <c r="B70" s="64">
        <v>57500</v>
      </c>
      <c r="C70" s="64">
        <v>57500</v>
      </c>
      <c r="D70" s="64">
        <f t="shared" si="105"/>
        <v>100</v>
      </c>
      <c r="E70" s="64">
        <v>57500</v>
      </c>
      <c r="F70" s="64">
        <f t="shared" si="57"/>
        <v>100</v>
      </c>
      <c r="G70" s="64">
        <v>57500</v>
      </c>
      <c r="H70" s="64">
        <f t="shared" si="106"/>
        <v>100</v>
      </c>
      <c r="I70" s="64">
        <f t="shared" si="107"/>
        <v>57500</v>
      </c>
      <c r="J70" s="64">
        <f t="shared" si="108"/>
        <v>100</v>
      </c>
      <c r="K70" s="64">
        <v>57500</v>
      </c>
      <c r="L70" s="64">
        <v>100</v>
      </c>
      <c r="M70" s="64">
        <v>57500</v>
      </c>
      <c r="N70" s="64">
        <v>100</v>
      </c>
      <c r="O70" s="64">
        <v>62500</v>
      </c>
      <c r="P70" s="25">
        <f t="shared" si="114"/>
        <v>108.69565217391303</v>
      </c>
      <c r="Q70" s="64">
        <f t="shared" si="110"/>
        <v>59166.666666666664</v>
      </c>
      <c r="R70" s="64">
        <f t="shared" si="110"/>
        <v>102.89855072463767</v>
      </c>
      <c r="S70" s="64">
        <v>62500</v>
      </c>
      <c r="T70" s="64">
        <f t="shared" si="111"/>
        <v>100</v>
      </c>
      <c r="U70" s="64">
        <v>62500</v>
      </c>
      <c r="V70" s="64">
        <f t="shared" si="115"/>
        <v>100</v>
      </c>
      <c r="W70" s="64">
        <v>64750</v>
      </c>
      <c r="X70" s="64">
        <f>W70/U70*100</f>
        <v>103.60000000000001</v>
      </c>
      <c r="Y70" s="64">
        <f t="shared" si="117"/>
        <v>63250</v>
      </c>
      <c r="Z70" s="64">
        <f t="shared" si="118"/>
        <v>101.2</v>
      </c>
      <c r="AA70" s="69">
        <v>64750</v>
      </c>
      <c r="AB70" s="69">
        <f t="shared" ref="AB70:AB73" si="121">(AA70/W70)*100</f>
        <v>100</v>
      </c>
      <c r="AC70" s="71">
        <v>64750</v>
      </c>
      <c r="AD70" s="71">
        <f t="shared" si="112"/>
        <v>100</v>
      </c>
      <c r="AE70" s="64">
        <v>70000</v>
      </c>
      <c r="AF70" s="71">
        <f t="shared" si="113"/>
        <v>108.10810810810811</v>
      </c>
      <c r="AG70" s="71">
        <f t="shared" si="119"/>
        <v>66500</v>
      </c>
      <c r="AH70" s="89">
        <f>(AB70+AD70+AF70)/3</f>
        <v>102.70270270270271</v>
      </c>
      <c r="AI70" s="72">
        <f t="shared" si="120"/>
        <v>61604.166666666664</v>
      </c>
    </row>
    <row r="71" spans="1:39" ht="63.95" customHeight="1" thickBot="1" x14ac:dyDescent="0.65">
      <c r="A71" s="80" t="s">
        <v>13</v>
      </c>
      <c r="B71" s="55">
        <f>SUM(B69:B70)</f>
        <v>62000</v>
      </c>
      <c r="C71" s="55">
        <f>SUM(C69:C70)</f>
        <v>62000</v>
      </c>
      <c r="D71" s="55">
        <f t="shared" si="105"/>
        <v>100</v>
      </c>
      <c r="E71" s="55">
        <f>SUM(E67:E70)</f>
        <v>62000</v>
      </c>
      <c r="F71" s="55">
        <f t="shared" si="57"/>
        <v>100</v>
      </c>
      <c r="G71" s="55">
        <f>SUM(G67:G70)</f>
        <v>62500</v>
      </c>
      <c r="H71" s="55">
        <f t="shared" si="106"/>
        <v>100.80645161290323</v>
      </c>
      <c r="I71" s="55">
        <f t="shared" si="107"/>
        <v>62166.666666666664</v>
      </c>
      <c r="J71" s="55">
        <f t="shared" si="108"/>
        <v>100.26881720430107</v>
      </c>
      <c r="K71" s="55">
        <f>SUM(K69:K70)</f>
        <v>62500</v>
      </c>
      <c r="L71" s="55">
        <v>111.11111111111111</v>
      </c>
      <c r="M71" s="55">
        <f>SUM(M67:M70)</f>
        <v>62500</v>
      </c>
      <c r="N71" s="55">
        <f t="shared" si="109"/>
        <v>100</v>
      </c>
      <c r="O71" s="55">
        <f>SUM(O69:O70)</f>
        <v>67500</v>
      </c>
      <c r="P71" s="81">
        <f t="shared" si="114"/>
        <v>108</v>
      </c>
      <c r="Q71" s="55">
        <f t="shared" si="110"/>
        <v>64166.666666666664</v>
      </c>
      <c r="R71" s="55">
        <f t="shared" si="110"/>
        <v>106.37037037037037</v>
      </c>
      <c r="S71" s="55">
        <f>SUM(S69:S70)</f>
        <v>67500</v>
      </c>
      <c r="T71" s="55">
        <f t="shared" si="111"/>
        <v>100</v>
      </c>
      <c r="U71" s="55">
        <f>SUM(U69:U70)</f>
        <v>67500</v>
      </c>
      <c r="V71" s="55">
        <f t="shared" si="115"/>
        <v>100</v>
      </c>
      <c r="W71" s="77">
        <f>SUM(W69:W70)</f>
        <v>69750</v>
      </c>
      <c r="X71" s="77">
        <f>W71/U71*100</f>
        <v>103.33333333333334</v>
      </c>
      <c r="Y71" s="77">
        <f t="shared" si="117"/>
        <v>68250</v>
      </c>
      <c r="Z71" s="55">
        <f t="shared" si="118"/>
        <v>101.11111111111113</v>
      </c>
      <c r="AA71" s="77">
        <f>SUM(AA69:AA70)</f>
        <v>69750</v>
      </c>
      <c r="AB71" s="55">
        <f t="shared" si="121"/>
        <v>100</v>
      </c>
      <c r="AC71" s="77">
        <f>SUM(AC69:AC70)</f>
        <v>69750</v>
      </c>
      <c r="AD71" s="55">
        <f t="shared" si="112"/>
        <v>100</v>
      </c>
      <c r="AE71" s="55">
        <f>SUM(AE69:AE70)</f>
        <v>75000</v>
      </c>
      <c r="AF71" s="55">
        <f t="shared" si="113"/>
        <v>107.5268817204301</v>
      </c>
      <c r="AG71" s="55">
        <f t="shared" si="119"/>
        <v>71500</v>
      </c>
      <c r="AH71" s="90">
        <f>(AB71+AD71+AF71)/3</f>
        <v>102.5089605734767</v>
      </c>
      <c r="AI71" s="82">
        <f t="shared" si="120"/>
        <v>66520.833333333328</v>
      </c>
    </row>
    <row r="72" spans="1:39" ht="63.95" customHeight="1" thickBot="1" x14ac:dyDescent="0.65">
      <c r="A72" s="63" t="s">
        <v>256</v>
      </c>
      <c r="B72" s="64">
        <v>9600</v>
      </c>
      <c r="C72" s="64">
        <v>9600</v>
      </c>
      <c r="D72" s="64">
        <f t="shared" si="105"/>
        <v>100</v>
      </c>
      <c r="E72" s="64">
        <v>9600</v>
      </c>
      <c r="F72" s="64">
        <f t="shared" si="57"/>
        <v>100</v>
      </c>
      <c r="G72" s="64">
        <v>9700</v>
      </c>
      <c r="H72" s="64">
        <f t="shared" si="106"/>
        <v>101.04166666666667</v>
      </c>
      <c r="I72" s="64">
        <f t="shared" si="107"/>
        <v>9633.3333333333339</v>
      </c>
      <c r="J72" s="64">
        <f t="shared" si="108"/>
        <v>100.34722222222223</v>
      </c>
      <c r="K72" s="64">
        <v>9700</v>
      </c>
      <c r="L72" s="64">
        <v>101.04166666666667</v>
      </c>
      <c r="M72" s="64">
        <v>9700</v>
      </c>
      <c r="N72" s="64">
        <f t="shared" si="109"/>
        <v>100</v>
      </c>
      <c r="O72" s="64">
        <v>10500</v>
      </c>
      <c r="P72" s="25">
        <f t="shared" si="114"/>
        <v>108.24742268041237</v>
      </c>
      <c r="Q72" s="64">
        <f t="shared" si="110"/>
        <v>9966.6666666666661</v>
      </c>
      <c r="R72" s="64">
        <f t="shared" si="110"/>
        <v>103.09636311569302</v>
      </c>
      <c r="S72" s="64">
        <v>10500</v>
      </c>
      <c r="T72" s="64">
        <f t="shared" si="111"/>
        <v>100</v>
      </c>
      <c r="U72" s="64">
        <v>10500</v>
      </c>
      <c r="V72" s="64">
        <f t="shared" si="115"/>
        <v>100</v>
      </c>
      <c r="W72" s="64">
        <v>10000</v>
      </c>
      <c r="X72" s="64">
        <f t="shared" si="116"/>
        <v>95.238095238095227</v>
      </c>
      <c r="Y72" s="64">
        <f t="shared" si="117"/>
        <v>10333.333333333334</v>
      </c>
      <c r="Z72" s="64">
        <f t="shared" si="118"/>
        <v>98.412698412698418</v>
      </c>
      <c r="AA72" s="69">
        <v>10000</v>
      </c>
      <c r="AB72" s="69">
        <f t="shared" si="121"/>
        <v>100</v>
      </c>
      <c r="AC72" s="71">
        <v>10000</v>
      </c>
      <c r="AD72" s="71">
        <f t="shared" si="112"/>
        <v>100</v>
      </c>
      <c r="AE72" s="64">
        <v>11000</v>
      </c>
      <c r="AF72" s="71">
        <f t="shared" si="113"/>
        <v>110.00000000000001</v>
      </c>
      <c r="AG72" s="71">
        <f>(AA72+AC72+AE72)/3</f>
        <v>10333.333333333334</v>
      </c>
      <c r="AH72" s="89">
        <f t="shared" ref="AH72:AH73" si="122">(AB72+AD72+AF72)/3</f>
        <v>103.33333333333333</v>
      </c>
      <c r="AI72" s="72">
        <f t="shared" si="120"/>
        <v>10066.666666666668</v>
      </c>
      <c r="AM72" s="1" t="s">
        <v>141</v>
      </c>
    </row>
    <row r="73" spans="1:39" ht="63.95" customHeight="1" thickBot="1" x14ac:dyDescent="0.65">
      <c r="A73" s="80" t="s">
        <v>13</v>
      </c>
      <c r="B73" s="55">
        <f>B72</f>
        <v>9600</v>
      </c>
      <c r="C73" s="55">
        <f>C72</f>
        <v>9600</v>
      </c>
      <c r="D73" s="55">
        <f t="shared" si="105"/>
        <v>100</v>
      </c>
      <c r="E73" s="55">
        <f>E72</f>
        <v>9600</v>
      </c>
      <c r="F73" s="55">
        <f t="shared" si="57"/>
        <v>100</v>
      </c>
      <c r="G73" s="55">
        <v>9700</v>
      </c>
      <c r="H73" s="55">
        <f t="shared" si="106"/>
        <v>101.04166666666667</v>
      </c>
      <c r="I73" s="55">
        <f t="shared" si="107"/>
        <v>9633.3333333333339</v>
      </c>
      <c r="J73" s="55">
        <f t="shared" si="108"/>
        <v>100.34722222222223</v>
      </c>
      <c r="K73" s="55">
        <v>9700</v>
      </c>
      <c r="L73" s="55">
        <v>101.04166666666667</v>
      </c>
      <c r="M73" s="55">
        <v>9700</v>
      </c>
      <c r="N73" s="55">
        <f t="shared" si="109"/>
        <v>100</v>
      </c>
      <c r="O73" s="55">
        <v>10500</v>
      </c>
      <c r="P73" s="81">
        <f t="shared" si="114"/>
        <v>108.24742268041237</v>
      </c>
      <c r="Q73" s="55">
        <f t="shared" si="110"/>
        <v>9966.6666666666661</v>
      </c>
      <c r="R73" s="55">
        <f t="shared" si="110"/>
        <v>103.09636311569302</v>
      </c>
      <c r="S73" s="55">
        <v>10500</v>
      </c>
      <c r="T73" s="55">
        <f t="shared" si="111"/>
        <v>100</v>
      </c>
      <c r="U73" s="55">
        <v>10500</v>
      </c>
      <c r="V73" s="55">
        <f t="shared" si="115"/>
        <v>100</v>
      </c>
      <c r="W73" s="55">
        <f>SUM(W72)</f>
        <v>10000</v>
      </c>
      <c r="X73" s="55">
        <f>W73/U73*100</f>
        <v>95.238095238095227</v>
      </c>
      <c r="Y73" s="55">
        <f t="shared" si="117"/>
        <v>10333.333333333334</v>
      </c>
      <c r="Z73" s="55">
        <f t="shared" si="118"/>
        <v>98.412698412698418</v>
      </c>
      <c r="AA73" s="55">
        <f>SUM(AA72)</f>
        <v>10000</v>
      </c>
      <c r="AB73" s="55">
        <f t="shared" si="121"/>
        <v>100</v>
      </c>
      <c r="AC73" s="55">
        <f>SUM(AC72)</f>
        <v>10000</v>
      </c>
      <c r="AD73" s="55">
        <f t="shared" si="112"/>
        <v>100</v>
      </c>
      <c r="AE73" s="55">
        <f>AE72</f>
        <v>11000</v>
      </c>
      <c r="AF73" s="55">
        <f t="shared" si="113"/>
        <v>110.00000000000001</v>
      </c>
      <c r="AG73" s="55">
        <f t="shared" si="119"/>
        <v>10333.333333333334</v>
      </c>
      <c r="AH73" s="90">
        <f t="shared" si="122"/>
        <v>103.33333333333333</v>
      </c>
      <c r="AI73" s="82">
        <f t="shared" si="120"/>
        <v>10066.666666666668</v>
      </c>
    </row>
    <row r="74" spans="1:39" ht="63.95" customHeight="1" thickBot="1" x14ac:dyDescent="0.65">
      <c r="A74" s="80" t="s">
        <v>105</v>
      </c>
      <c r="B74" s="55">
        <f>(B66+B71+B73)</f>
        <v>1936600</v>
      </c>
      <c r="C74" s="55">
        <f>(C66+C71+C73)</f>
        <v>1936600</v>
      </c>
      <c r="D74" s="55">
        <f>(C74/B74)*100</f>
        <v>100</v>
      </c>
      <c r="E74" s="55">
        <f>(E66+E71+E73)</f>
        <v>1936600</v>
      </c>
      <c r="F74" s="55">
        <f>(E74/C74)*100</f>
        <v>100</v>
      </c>
      <c r="G74" s="55">
        <f>(G66+G71+G73)</f>
        <v>1937200</v>
      </c>
      <c r="H74" s="55">
        <f>(G74/E74)*100</f>
        <v>100.03098213363626</v>
      </c>
      <c r="I74" s="55">
        <f>(C74+E74+G74)/3</f>
        <v>1936800</v>
      </c>
      <c r="J74" s="55">
        <f>(D74+F74+H74)/3</f>
        <v>100.01032737787875</v>
      </c>
      <c r="K74" s="55">
        <f>(K66+K71+K73)</f>
        <v>1937200</v>
      </c>
      <c r="L74" s="55">
        <v>100.031930179341</v>
      </c>
      <c r="M74" s="55">
        <f>(M66+M71+M73)</f>
        <v>1937200</v>
      </c>
      <c r="N74" s="55">
        <f>(M74/K74)*100</f>
        <v>100</v>
      </c>
      <c r="O74" s="55">
        <f>(O66+O71+O73)</f>
        <v>2346000</v>
      </c>
      <c r="P74" s="81">
        <f>(O74/M74)*100</f>
        <v>121.10262234152384</v>
      </c>
      <c r="Q74" s="55">
        <f>(K74+M74+O74)/3</f>
        <v>2073466.6666666667</v>
      </c>
      <c r="R74" s="55">
        <f>(L74+N74+P74)/3</f>
        <v>107.04485084028829</v>
      </c>
      <c r="S74" s="55">
        <f>(S66+S71+S73)</f>
        <v>2346000</v>
      </c>
      <c r="T74" s="55">
        <f>S74/O74*100</f>
        <v>100</v>
      </c>
      <c r="U74" s="55">
        <f>(U66+U71+U73)</f>
        <v>2346000</v>
      </c>
      <c r="V74" s="55">
        <f>U74/S74*100</f>
        <v>100</v>
      </c>
      <c r="W74" s="55">
        <f>(W66+W71+W73)</f>
        <v>2347750</v>
      </c>
      <c r="X74" s="55">
        <f>W74/U74*100</f>
        <v>100.07459505541347</v>
      </c>
      <c r="Y74" s="55">
        <f>(S74+U74+W74)/3</f>
        <v>2346583.3333333335</v>
      </c>
      <c r="Z74" s="55">
        <f>(T74+V74+X74)/3</f>
        <v>100.02486501847115</v>
      </c>
      <c r="AA74" s="55">
        <f>(AA66+AA71+AA73)</f>
        <v>2347750</v>
      </c>
      <c r="AB74" s="55">
        <f>(AA74/W74)*100</f>
        <v>100</v>
      </c>
      <c r="AC74" s="55">
        <f>(AC66+AC71+AC73)</f>
        <v>2347750</v>
      </c>
      <c r="AD74" s="55">
        <f>(AC74/AA74)*100</f>
        <v>100</v>
      </c>
      <c r="AE74" s="55">
        <f>(AE66+AE71+AE73)</f>
        <v>2770000</v>
      </c>
      <c r="AF74" s="55">
        <f>AE74/AC74*100</f>
        <v>117.98530507933127</v>
      </c>
      <c r="AG74" s="55">
        <f>(AA74+AC74+AE74)/3</f>
        <v>2488500</v>
      </c>
      <c r="AH74" s="90">
        <f>(AB74+AD74+AF74)/3</f>
        <v>105.99510169311043</v>
      </c>
      <c r="AI74" s="82">
        <f>(I74+Q74+Y74+AG74)/4</f>
        <v>2211337.5</v>
      </c>
    </row>
    <row r="75" spans="1:39" ht="63.95" customHeight="1" thickBot="1" x14ac:dyDescent="0.65">
      <c r="A75" s="153" t="s">
        <v>109</v>
      </c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5"/>
      <c r="AI75" s="156"/>
    </row>
    <row r="76" spans="1:39" ht="63.95" customHeight="1" thickBot="1" x14ac:dyDescent="0.65">
      <c r="A76" s="63" t="s">
        <v>95</v>
      </c>
      <c r="B76" s="64">
        <v>339200</v>
      </c>
      <c r="C76" s="64">
        <v>339200</v>
      </c>
      <c r="D76" s="64">
        <f t="shared" ref="D76:D84" si="123">(C76/B76)*100</f>
        <v>100</v>
      </c>
      <c r="E76" s="64">
        <v>339200</v>
      </c>
      <c r="F76" s="64">
        <f t="shared" si="57"/>
        <v>100</v>
      </c>
      <c r="G76" s="64">
        <v>355000</v>
      </c>
      <c r="H76" s="64">
        <f t="shared" ref="H76:H84" si="124">(G76/E76)*100</f>
        <v>104.65801886792451</v>
      </c>
      <c r="I76" s="64">
        <f t="shared" ref="I76:I84" si="125">(C76+E76+G76)/3</f>
        <v>344466.66666666669</v>
      </c>
      <c r="J76" s="64">
        <f t="shared" ref="J76:J84" si="126">(D76+F76+H76)/3</f>
        <v>101.55267295597484</v>
      </c>
      <c r="K76" s="64">
        <v>355000</v>
      </c>
      <c r="L76" s="64">
        <v>104.65801886792451</v>
      </c>
      <c r="M76" s="64">
        <v>355000</v>
      </c>
      <c r="N76" s="64">
        <f t="shared" ref="N76:N84" si="127">(M76/K76)*100</f>
        <v>100</v>
      </c>
      <c r="O76" s="64">
        <v>366000</v>
      </c>
      <c r="P76" s="25">
        <f t="shared" ref="P76:P84" si="128">(O76/M76)*100</f>
        <v>103.09859154929578</v>
      </c>
      <c r="Q76" s="64">
        <f t="shared" ref="Q76:R84" si="129">(K76+M76+O76)/3</f>
        <v>358666.66666666669</v>
      </c>
      <c r="R76" s="64">
        <f t="shared" si="129"/>
        <v>102.58553680574009</v>
      </c>
      <c r="S76" s="64">
        <v>366000</v>
      </c>
      <c r="T76" s="64">
        <f t="shared" ref="T76:T84" si="130">S76/O76*100</f>
        <v>100</v>
      </c>
      <c r="U76" s="64">
        <v>366000</v>
      </c>
      <c r="V76" s="64">
        <f t="shared" ref="V76:V84" si="131">U76/S76*100</f>
        <v>100</v>
      </c>
      <c r="W76" s="35">
        <v>379000</v>
      </c>
      <c r="X76" s="64">
        <f t="shared" ref="X76:X84" si="132">W76/U76*100</f>
        <v>103.55191256830601</v>
      </c>
      <c r="Y76" s="64">
        <f t="shared" ref="Y76:Y84" si="133">(S76+U76+W76)/3</f>
        <v>370333.33333333331</v>
      </c>
      <c r="Z76" s="64">
        <f t="shared" ref="Z76:Z84" si="134">(T76+V76+X76)/3</f>
        <v>101.18397085610201</v>
      </c>
      <c r="AA76" s="35">
        <v>379000</v>
      </c>
      <c r="AB76" s="89">
        <f t="shared" ref="AB76:AB84" si="135">(AA76/W76)*100</f>
        <v>100</v>
      </c>
      <c r="AC76" s="35">
        <v>379000</v>
      </c>
      <c r="AD76" s="89">
        <f t="shared" ref="AD76:AD84" si="136">(AC76/AA76)*100</f>
        <v>100</v>
      </c>
      <c r="AE76" s="35">
        <v>384750</v>
      </c>
      <c r="AF76" s="71">
        <f t="shared" ref="AF76:AF84" si="137">AE76/AC76*100</f>
        <v>101.51715039577836</v>
      </c>
      <c r="AG76" s="71">
        <f t="shared" ref="AG76:AH84" si="138">(AA76+AC76+AE76)/3</f>
        <v>380916.66666666669</v>
      </c>
      <c r="AH76" s="89">
        <f t="shared" si="138"/>
        <v>100.50571679859279</v>
      </c>
      <c r="AI76" s="72">
        <f t="shared" ref="AI76:AI84" si="139">(I76+Q76+Y76+AG76)/4</f>
        <v>363595.83333333337</v>
      </c>
    </row>
    <row r="77" spans="1:39" ht="63.95" customHeight="1" thickBot="1" x14ac:dyDescent="0.65">
      <c r="A77" s="63" t="s">
        <v>110</v>
      </c>
      <c r="B77" s="64">
        <v>3369000</v>
      </c>
      <c r="C77" s="64">
        <v>3369000</v>
      </c>
      <c r="D77" s="64">
        <f t="shared" si="123"/>
        <v>100</v>
      </c>
      <c r="E77" s="64">
        <v>3369000</v>
      </c>
      <c r="F77" s="64">
        <f t="shared" si="57"/>
        <v>100</v>
      </c>
      <c r="G77" s="64">
        <v>3588000</v>
      </c>
      <c r="H77" s="64">
        <f t="shared" si="124"/>
        <v>106.50044523597506</v>
      </c>
      <c r="I77" s="64">
        <f t="shared" si="125"/>
        <v>3442000</v>
      </c>
      <c r="J77" s="64">
        <f t="shared" si="126"/>
        <v>102.16681507865836</v>
      </c>
      <c r="K77" s="64">
        <v>3588000</v>
      </c>
      <c r="L77" s="64">
        <v>106.50044523597506</v>
      </c>
      <c r="M77" s="64">
        <v>3588000</v>
      </c>
      <c r="N77" s="64">
        <f t="shared" si="127"/>
        <v>100</v>
      </c>
      <c r="O77" s="64">
        <v>3593000</v>
      </c>
      <c r="P77" s="25">
        <f t="shared" si="128"/>
        <v>100.13935340022297</v>
      </c>
      <c r="Q77" s="64">
        <f t="shared" si="129"/>
        <v>3589666.6666666665</v>
      </c>
      <c r="R77" s="64">
        <f t="shared" si="129"/>
        <v>102.21326621206602</v>
      </c>
      <c r="S77" s="64">
        <v>3593000</v>
      </c>
      <c r="T77" s="64">
        <f t="shared" si="130"/>
        <v>100</v>
      </c>
      <c r="U77" s="64">
        <v>3593000</v>
      </c>
      <c r="V77" s="64">
        <f t="shared" si="131"/>
        <v>100</v>
      </c>
      <c r="W77" s="35">
        <v>3754500</v>
      </c>
      <c r="X77" s="64">
        <f t="shared" si="132"/>
        <v>104.49485109935988</v>
      </c>
      <c r="Y77" s="64">
        <f t="shared" si="133"/>
        <v>3646833.3333333335</v>
      </c>
      <c r="Z77" s="64">
        <f t="shared" si="134"/>
        <v>101.49828369978663</v>
      </c>
      <c r="AA77" s="35">
        <v>3754500</v>
      </c>
      <c r="AB77" s="89">
        <f t="shared" si="135"/>
        <v>100</v>
      </c>
      <c r="AC77" s="35">
        <v>3754500</v>
      </c>
      <c r="AD77" s="89">
        <f t="shared" si="136"/>
        <v>100</v>
      </c>
      <c r="AE77" s="35">
        <v>3777500</v>
      </c>
      <c r="AF77" s="71">
        <f t="shared" si="137"/>
        <v>100.61259821547478</v>
      </c>
      <c r="AG77" s="71">
        <f t="shared" si="138"/>
        <v>3762166.6666666665</v>
      </c>
      <c r="AH77" s="89">
        <f t="shared" si="138"/>
        <v>100.20419940515826</v>
      </c>
      <c r="AI77" s="72">
        <f t="shared" si="139"/>
        <v>3610166.6666666665</v>
      </c>
    </row>
    <row r="78" spans="1:39" ht="63.95" customHeight="1" thickBot="1" x14ac:dyDescent="0.65">
      <c r="A78" s="63" t="s">
        <v>111</v>
      </c>
      <c r="B78" s="64">
        <v>44550</v>
      </c>
      <c r="C78" s="64">
        <v>44550</v>
      </c>
      <c r="D78" s="64">
        <f t="shared" si="123"/>
        <v>100</v>
      </c>
      <c r="E78" s="64">
        <v>44550</v>
      </c>
      <c r="F78" s="64">
        <f t="shared" si="57"/>
        <v>100</v>
      </c>
      <c r="G78" s="64">
        <v>45000</v>
      </c>
      <c r="H78" s="64">
        <f t="shared" si="124"/>
        <v>101.01010101010101</v>
      </c>
      <c r="I78" s="64">
        <f t="shared" si="125"/>
        <v>44700</v>
      </c>
      <c r="J78" s="64">
        <f t="shared" si="126"/>
        <v>100.33670033670035</v>
      </c>
      <c r="K78" s="64">
        <v>45000</v>
      </c>
      <c r="L78" s="64">
        <v>101.01010101010101</v>
      </c>
      <c r="M78" s="64">
        <v>45000</v>
      </c>
      <c r="N78" s="64">
        <f t="shared" si="127"/>
        <v>100</v>
      </c>
      <c r="O78" s="64">
        <v>50000</v>
      </c>
      <c r="P78" s="25">
        <f t="shared" si="128"/>
        <v>111.11111111111111</v>
      </c>
      <c r="Q78" s="64">
        <f t="shared" si="129"/>
        <v>46666.666666666664</v>
      </c>
      <c r="R78" s="64">
        <f t="shared" si="129"/>
        <v>104.04040404040404</v>
      </c>
      <c r="S78" s="64">
        <v>50000</v>
      </c>
      <c r="T78" s="64">
        <f t="shared" si="130"/>
        <v>100</v>
      </c>
      <c r="U78" s="64">
        <v>50000</v>
      </c>
      <c r="V78" s="64">
        <f t="shared" si="131"/>
        <v>100</v>
      </c>
      <c r="W78" s="35">
        <v>43500</v>
      </c>
      <c r="X78" s="64">
        <f t="shared" si="132"/>
        <v>87</v>
      </c>
      <c r="Y78" s="64">
        <f t="shared" si="133"/>
        <v>47833.333333333336</v>
      </c>
      <c r="Z78" s="64">
        <f t="shared" si="134"/>
        <v>95.666666666666671</v>
      </c>
      <c r="AA78" s="35">
        <v>43500</v>
      </c>
      <c r="AB78" s="89">
        <f t="shared" si="135"/>
        <v>100</v>
      </c>
      <c r="AC78" s="35">
        <v>43500</v>
      </c>
      <c r="AD78" s="89">
        <f t="shared" si="136"/>
        <v>100</v>
      </c>
      <c r="AE78" s="35">
        <v>57500</v>
      </c>
      <c r="AF78" s="71">
        <f t="shared" si="137"/>
        <v>132.18390804597701</v>
      </c>
      <c r="AG78" s="71">
        <f t="shared" si="138"/>
        <v>48166.666666666664</v>
      </c>
      <c r="AH78" s="89">
        <f t="shared" si="138"/>
        <v>110.72796934865899</v>
      </c>
      <c r="AI78" s="72">
        <f t="shared" si="139"/>
        <v>46841.666666666664</v>
      </c>
    </row>
    <row r="79" spans="1:39" ht="63.95" customHeight="1" thickBot="1" x14ac:dyDescent="0.65">
      <c r="A79" s="80" t="s">
        <v>316</v>
      </c>
      <c r="B79" s="55">
        <f>SUM(B76:B78)</f>
        <v>3752750</v>
      </c>
      <c r="C79" s="55">
        <f>SUM(C76:C78)</f>
        <v>3752750</v>
      </c>
      <c r="D79" s="55">
        <f t="shared" si="123"/>
        <v>100</v>
      </c>
      <c r="E79" s="55">
        <f>SUM(E76:E78)</f>
        <v>3752750</v>
      </c>
      <c r="F79" s="55">
        <f t="shared" si="57"/>
        <v>100</v>
      </c>
      <c r="G79" s="55">
        <f>SUM(G76:G78)</f>
        <v>3988000</v>
      </c>
      <c r="H79" s="55">
        <f t="shared" si="124"/>
        <v>106.26873626007594</v>
      </c>
      <c r="I79" s="55">
        <f t="shared" si="125"/>
        <v>3831166.6666666665</v>
      </c>
      <c r="J79" s="55">
        <f t="shared" si="126"/>
        <v>102.08957875335864</v>
      </c>
      <c r="K79" s="55">
        <v>3988000</v>
      </c>
      <c r="L79" s="55">
        <v>106.26873626007594</v>
      </c>
      <c r="M79" s="55">
        <f>SUM(M76:M78)</f>
        <v>3988000</v>
      </c>
      <c r="N79" s="55">
        <f t="shared" si="127"/>
        <v>100</v>
      </c>
      <c r="O79" s="55">
        <f>SUM(O76:O78)</f>
        <v>4009000</v>
      </c>
      <c r="P79" s="81">
        <f t="shared" si="128"/>
        <v>100.52657973921765</v>
      </c>
      <c r="Q79" s="55">
        <f t="shared" si="129"/>
        <v>3995000</v>
      </c>
      <c r="R79" s="55">
        <f t="shared" si="129"/>
        <v>102.26510533309788</v>
      </c>
      <c r="S79" s="55">
        <f>SUM(S76:S78)</f>
        <v>4009000</v>
      </c>
      <c r="T79" s="55">
        <f t="shared" si="130"/>
        <v>100</v>
      </c>
      <c r="U79" s="55">
        <f>SUM(U76:U78)</f>
        <v>4009000</v>
      </c>
      <c r="V79" s="55">
        <f t="shared" si="131"/>
        <v>100</v>
      </c>
      <c r="W79" s="55">
        <f>SUM(W76:W78)</f>
        <v>4177000</v>
      </c>
      <c r="X79" s="55">
        <f t="shared" si="132"/>
        <v>104.19057121476678</v>
      </c>
      <c r="Y79" s="55">
        <f t="shared" si="133"/>
        <v>4065000</v>
      </c>
      <c r="Z79" s="55">
        <f t="shared" si="134"/>
        <v>101.39685707158894</v>
      </c>
      <c r="AA79" s="55">
        <f>SUM(AA76:AA78)</f>
        <v>4177000</v>
      </c>
      <c r="AB79" s="55">
        <f t="shared" si="135"/>
        <v>100</v>
      </c>
      <c r="AC79" s="55">
        <f>SUM(AC76:AC78)</f>
        <v>4177000</v>
      </c>
      <c r="AD79" s="55">
        <f t="shared" si="136"/>
        <v>100</v>
      </c>
      <c r="AE79" s="55">
        <f>SUM(AE76:AE78)</f>
        <v>4219750</v>
      </c>
      <c r="AF79" s="55">
        <f t="shared" si="137"/>
        <v>101.02346181469954</v>
      </c>
      <c r="AG79" s="55">
        <f t="shared" si="138"/>
        <v>4191250</v>
      </c>
      <c r="AH79" s="90">
        <f t="shared" si="138"/>
        <v>100.34115393823318</v>
      </c>
      <c r="AI79" s="82">
        <f t="shared" si="139"/>
        <v>4020604.1666666665</v>
      </c>
    </row>
    <row r="80" spans="1:39" ht="63.95" customHeight="1" thickBot="1" x14ac:dyDescent="0.65">
      <c r="A80" s="63" t="s">
        <v>96</v>
      </c>
      <c r="B80" s="64">
        <v>16000</v>
      </c>
      <c r="C80" s="64">
        <v>16000</v>
      </c>
      <c r="D80" s="64">
        <f t="shared" si="123"/>
        <v>100</v>
      </c>
      <c r="E80" s="64">
        <v>16000</v>
      </c>
      <c r="F80" s="64">
        <f t="shared" si="57"/>
        <v>100</v>
      </c>
      <c r="G80" s="64">
        <v>23000</v>
      </c>
      <c r="H80" s="64">
        <f t="shared" si="124"/>
        <v>143.75</v>
      </c>
      <c r="I80" s="64">
        <f t="shared" si="125"/>
        <v>18333.333333333332</v>
      </c>
      <c r="J80" s="64">
        <f t="shared" si="126"/>
        <v>114.58333333333333</v>
      </c>
      <c r="K80" s="64">
        <v>23000</v>
      </c>
      <c r="L80" s="64">
        <v>143.75</v>
      </c>
      <c r="M80" s="64">
        <v>23000</v>
      </c>
      <c r="N80" s="64">
        <f t="shared" si="127"/>
        <v>100</v>
      </c>
      <c r="O80" s="64">
        <v>26000</v>
      </c>
      <c r="P80" s="25">
        <f t="shared" si="128"/>
        <v>113.04347826086956</v>
      </c>
      <c r="Q80" s="64">
        <f t="shared" si="129"/>
        <v>24000</v>
      </c>
      <c r="R80" s="64">
        <f t="shared" si="129"/>
        <v>118.93115942028986</v>
      </c>
      <c r="S80" s="64">
        <v>26000</v>
      </c>
      <c r="T80" s="64">
        <f t="shared" si="130"/>
        <v>100</v>
      </c>
      <c r="U80" s="64">
        <v>26000</v>
      </c>
      <c r="V80" s="64">
        <f t="shared" si="131"/>
        <v>100</v>
      </c>
      <c r="W80" s="35">
        <v>26500</v>
      </c>
      <c r="X80" s="64">
        <f t="shared" si="132"/>
        <v>101.92307692307692</v>
      </c>
      <c r="Y80" s="64">
        <f t="shared" si="133"/>
        <v>26166.666666666668</v>
      </c>
      <c r="Z80" s="64">
        <f t="shared" si="134"/>
        <v>100.64102564102564</v>
      </c>
      <c r="AA80" s="35">
        <v>26500</v>
      </c>
      <c r="AB80" s="69">
        <f t="shared" si="135"/>
        <v>100</v>
      </c>
      <c r="AC80" s="35">
        <v>26500</v>
      </c>
      <c r="AD80" s="89">
        <f t="shared" si="136"/>
        <v>100</v>
      </c>
      <c r="AE80" s="35">
        <v>30000</v>
      </c>
      <c r="AF80" s="89">
        <f t="shared" si="137"/>
        <v>113.20754716981132</v>
      </c>
      <c r="AG80" s="71">
        <f t="shared" si="138"/>
        <v>27666.666666666668</v>
      </c>
      <c r="AH80" s="89">
        <f t="shared" si="138"/>
        <v>104.40251572327044</v>
      </c>
      <c r="AI80" s="72">
        <f t="shared" si="139"/>
        <v>24041.666666666668</v>
      </c>
    </row>
    <row r="81" spans="1:35" ht="63.95" customHeight="1" thickBot="1" x14ac:dyDescent="0.65">
      <c r="A81" s="63" t="s">
        <v>112</v>
      </c>
      <c r="B81" s="64">
        <v>27000</v>
      </c>
      <c r="C81" s="64">
        <v>27000</v>
      </c>
      <c r="D81" s="64">
        <f t="shared" si="123"/>
        <v>100</v>
      </c>
      <c r="E81" s="64">
        <v>27000</v>
      </c>
      <c r="F81" s="64">
        <f t="shared" si="57"/>
        <v>100</v>
      </c>
      <c r="G81" s="64">
        <v>30000</v>
      </c>
      <c r="H81" s="64">
        <f t="shared" si="124"/>
        <v>111.11111111111111</v>
      </c>
      <c r="I81" s="64">
        <f t="shared" si="125"/>
        <v>28000</v>
      </c>
      <c r="J81" s="64">
        <f t="shared" si="126"/>
        <v>103.7037037037037</v>
      </c>
      <c r="K81" s="64">
        <v>30000</v>
      </c>
      <c r="L81" s="64">
        <v>111.11111111111111</v>
      </c>
      <c r="M81" s="64">
        <v>30000</v>
      </c>
      <c r="N81" s="64">
        <f t="shared" si="127"/>
        <v>100</v>
      </c>
      <c r="O81" s="64">
        <v>33000</v>
      </c>
      <c r="P81" s="25">
        <f t="shared" si="128"/>
        <v>110.00000000000001</v>
      </c>
      <c r="Q81" s="64">
        <f t="shared" si="129"/>
        <v>31000</v>
      </c>
      <c r="R81" s="64">
        <f t="shared" si="129"/>
        <v>107.03703703703705</v>
      </c>
      <c r="S81" s="64">
        <v>33000</v>
      </c>
      <c r="T81" s="64">
        <f t="shared" si="130"/>
        <v>100</v>
      </c>
      <c r="U81" s="64">
        <v>33000</v>
      </c>
      <c r="V81" s="64">
        <f t="shared" si="131"/>
        <v>100</v>
      </c>
      <c r="W81" s="35">
        <v>33000</v>
      </c>
      <c r="X81" s="64">
        <f t="shared" si="132"/>
        <v>100</v>
      </c>
      <c r="Y81" s="64">
        <f t="shared" si="133"/>
        <v>33000</v>
      </c>
      <c r="Z81" s="64">
        <f t="shared" si="134"/>
        <v>100</v>
      </c>
      <c r="AA81" s="35">
        <v>33000</v>
      </c>
      <c r="AB81" s="69">
        <f t="shared" si="135"/>
        <v>100</v>
      </c>
      <c r="AC81" s="35">
        <v>33000</v>
      </c>
      <c r="AD81" s="89">
        <f t="shared" si="136"/>
        <v>100</v>
      </c>
      <c r="AE81" s="35">
        <v>36500</v>
      </c>
      <c r="AF81" s="89">
        <f>AE81/AC81*100</f>
        <v>110.60606060606059</v>
      </c>
      <c r="AG81" s="71">
        <f t="shared" si="138"/>
        <v>34166.666666666664</v>
      </c>
      <c r="AH81" s="89">
        <f t="shared" si="138"/>
        <v>103.53535353535354</v>
      </c>
      <c r="AI81" s="72">
        <f t="shared" si="139"/>
        <v>31541.666666666664</v>
      </c>
    </row>
    <row r="82" spans="1:35" ht="63.95" customHeight="1" thickBot="1" x14ac:dyDescent="0.65">
      <c r="A82" s="63" t="s">
        <v>113</v>
      </c>
      <c r="B82" s="64">
        <v>700</v>
      </c>
      <c r="C82" s="64">
        <v>700</v>
      </c>
      <c r="D82" s="64">
        <f t="shared" si="123"/>
        <v>100</v>
      </c>
      <c r="E82" s="64">
        <v>700</v>
      </c>
      <c r="F82" s="64">
        <f t="shared" si="57"/>
        <v>100</v>
      </c>
      <c r="G82" s="64">
        <v>800</v>
      </c>
      <c r="H82" s="64">
        <f t="shared" si="124"/>
        <v>114.28571428571428</v>
      </c>
      <c r="I82" s="64">
        <f t="shared" si="125"/>
        <v>733.33333333333337</v>
      </c>
      <c r="J82" s="64">
        <f t="shared" si="126"/>
        <v>104.76190476190476</v>
      </c>
      <c r="K82" s="64">
        <v>800</v>
      </c>
      <c r="L82" s="64">
        <v>114.28571428571428</v>
      </c>
      <c r="M82" s="64">
        <v>800</v>
      </c>
      <c r="N82" s="64">
        <f t="shared" si="127"/>
        <v>100</v>
      </c>
      <c r="O82" s="64">
        <v>900</v>
      </c>
      <c r="P82" s="25">
        <f t="shared" si="128"/>
        <v>112.5</v>
      </c>
      <c r="Q82" s="64">
        <f t="shared" si="129"/>
        <v>833.33333333333337</v>
      </c>
      <c r="R82" s="64">
        <f t="shared" si="129"/>
        <v>108.92857142857143</v>
      </c>
      <c r="S82" s="64">
        <v>900</v>
      </c>
      <c r="T82" s="64">
        <f t="shared" si="130"/>
        <v>100</v>
      </c>
      <c r="U82" s="64">
        <v>900</v>
      </c>
      <c r="V82" s="64">
        <f t="shared" si="131"/>
        <v>100</v>
      </c>
      <c r="W82" s="35">
        <v>900</v>
      </c>
      <c r="X82" s="64">
        <f t="shared" si="132"/>
        <v>100</v>
      </c>
      <c r="Y82" s="64">
        <f t="shared" si="133"/>
        <v>900</v>
      </c>
      <c r="Z82" s="64">
        <f t="shared" si="134"/>
        <v>100</v>
      </c>
      <c r="AA82" s="35">
        <v>900</v>
      </c>
      <c r="AB82" s="69">
        <f t="shared" si="135"/>
        <v>100</v>
      </c>
      <c r="AC82" s="35">
        <v>900</v>
      </c>
      <c r="AD82" s="89">
        <f t="shared" si="136"/>
        <v>100</v>
      </c>
      <c r="AE82" s="35">
        <v>1000</v>
      </c>
      <c r="AF82" s="89">
        <f t="shared" si="137"/>
        <v>111.11111111111111</v>
      </c>
      <c r="AG82" s="71">
        <f t="shared" si="138"/>
        <v>933.33333333333337</v>
      </c>
      <c r="AH82" s="89">
        <f t="shared" si="138"/>
        <v>103.7037037037037</v>
      </c>
      <c r="AI82" s="72">
        <f t="shared" si="139"/>
        <v>850.00000000000011</v>
      </c>
    </row>
    <row r="83" spans="1:35" ht="63.95" customHeight="1" thickBot="1" x14ac:dyDescent="0.65">
      <c r="A83" s="63" t="s">
        <v>114</v>
      </c>
      <c r="B83" s="64">
        <v>16000</v>
      </c>
      <c r="C83" s="64">
        <v>16000</v>
      </c>
      <c r="D83" s="64">
        <f t="shared" si="123"/>
        <v>100</v>
      </c>
      <c r="E83" s="64">
        <v>16000</v>
      </c>
      <c r="F83" s="64">
        <f t="shared" si="57"/>
        <v>100</v>
      </c>
      <c r="G83" s="64">
        <v>8750</v>
      </c>
      <c r="H83" s="64">
        <f t="shared" si="124"/>
        <v>54.6875</v>
      </c>
      <c r="I83" s="64">
        <f t="shared" si="125"/>
        <v>13583.333333333334</v>
      </c>
      <c r="J83" s="64">
        <f t="shared" si="126"/>
        <v>84.895833333333329</v>
      </c>
      <c r="K83" s="64">
        <v>8750</v>
      </c>
      <c r="L83" s="64">
        <v>54.6875</v>
      </c>
      <c r="M83" s="64">
        <v>8750</v>
      </c>
      <c r="N83" s="64">
        <f t="shared" si="127"/>
        <v>100</v>
      </c>
      <c r="O83" s="64">
        <v>19500</v>
      </c>
      <c r="P83" s="25">
        <f t="shared" si="128"/>
        <v>222.85714285714286</v>
      </c>
      <c r="Q83" s="64">
        <f t="shared" si="129"/>
        <v>12333.333333333334</v>
      </c>
      <c r="R83" s="64">
        <f t="shared" si="129"/>
        <v>125.84821428571429</v>
      </c>
      <c r="S83" s="64">
        <v>19500</v>
      </c>
      <c r="T83" s="64">
        <f t="shared" si="130"/>
        <v>100</v>
      </c>
      <c r="U83" s="64">
        <v>19500</v>
      </c>
      <c r="V83" s="64">
        <f t="shared" si="131"/>
        <v>100</v>
      </c>
      <c r="W83" s="35">
        <v>20500</v>
      </c>
      <c r="X83" s="64">
        <f t="shared" si="132"/>
        <v>105.12820512820514</v>
      </c>
      <c r="Y83" s="64">
        <f t="shared" si="133"/>
        <v>19833.333333333332</v>
      </c>
      <c r="Z83" s="64">
        <f t="shared" si="134"/>
        <v>101.70940170940172</v>
      </c>
      <c r="AA83" s="35">
        <v>20500</v>
      </c>
      <c r="AB83" s="69">
        <f t="shared" si="135"/>
        <v>100</v>
      </c>
      <c r="AC83" s="35">
        <v>20500</v>
      </c>
      <c r="AD83" s="89">
        <f t="shared" si="136"/>
        <v>100</v>
      </c>
      <c r="AE83" s="35">
        <v>25000</v>
      </c>
      <c r="AF83" s="89">
        <f t="shared" si="137"/>
        <v>121.95121951219512</v>
      </c>
      <c r="AG83" s="71">
        <f t="shared" si="138"/>
        <v>22000</v>
      </c>
      <c r="AH83" s="89">
        <f t="shared" si="138"/>
        <v>107.3170731707317</v>
      </c>
      <c r="AI83" s="72">
        <f t="shared" si="139"/>
        <v>16937.5</v>
      </c>
    </row>
    <row r="84" spans="1:35" ht="63.95" customHeight="1" thickBot="1" x14ac:dyDescent="0.65">
      <c r="A84" s="80" t="s">
        <v>13</v>
      </c>
      <c r="B84" s="55">
        <f>SUM(B80:B83)</f>
        <v>59700</v>
      </c>
      <c r="C84" s="55">
        <f>SUM(C80:C83)</f>
        <v>59700</v>
      </c>
      <c r="D84" s="55">
        <f t="shared" si="123"/>
        <v>100</v>
      </c>
      <c r="E84" s="55">
        <f>SUM(E80:E83)</f>
        <v>59700</v>
      </c>
      <c r="F84" s="55">
        <f t="shared" si="57"/>
        <v>100</v>
      </c>
      <c r="G84" s="55">
        <f>SUM(G80:G83)</f>
        <v>62550</v>
      </c>
      <c r="H84" s="55">
        <f t="shared" si="124"/>
        <v>104.77386934673368</v>
      </c>
      <c r="I84" s="55">
        <f t="shared" si="125"/>
        <v>60650</v>
      </c>
      <c r="J84" s="55">
        <f t="shared" si="126"/>
        <v>101.59128978224457</v>
      </c>
      <c r="K84" s="55">
        <v>62550</v>
      </c>
      <c r="L84" s="55">
        <v>104.77386934673368</v>
      </c>
      <c r="M84" s="55">
        <f>SUM(M80:M83)</f>
        <v>62550</v>
      </c>
      <c r="N84" s="55">
        <f t="shared" si="127"/>
        <v>100</v>
      </c>
      <c r="O84" s="55">
        <f>SUM(O80:O83)</f>
        <v>79400</v>
      </c>
      <c r="P84" s="81">
        <f t="shared" si="128"/>
        <v>126.93844924060751</v>
      </c>
      <c r="Q84" s="55">
        <f t="shared" si="129"/>
        <v>68166.666666666672</v>
      </c>
      <c r="R84" s="55">
        <f t="shared" si="129"/>
        <v>110.57077286244707</v>
      </c>
      <c r="S84" s="55">
        <f>SUM(S80:S83)</f>
        <v>79400</v>
      </c>
      <c r="T84" s="55">
        <f t="shared" si="130"/>
        <v>100</v>
      </c>
      <c r="U84" s="55">
        <f>SUM(U80:U83)</f>
        <v>79400</v>
      </c>
      <c r="V84" s="55">
        <f t="shared" si="131"/>
        <v>100</v>
      </c>
      <c r="W84" s="55">
        <f>SUM(W80:W83)</f>
        <v>80900</v>
      </c>
      <c r="X84" s="55">
        <f t="shared" si="132"/>
        <v>101.88916876574308</v>
      </c>
      <c r="Y84" s="55">
        <f t="shared" si="133"/>
        <v>79900</v>
      </c>
      <c r="Z84" s="55">
        <f t="shared" si="134"/>
        <v>100.62972292191436</v>
      </c>
      <c r="AA84" s="55">
        <f>SUM(AA80:AA83)</f>
        <v>80900</v>
      </c>
      <c r="AB84" s="55">
        <f t="shared" si="135"/>
        <v>100</v>
      </c>
      <c r="AC84" s="55">
        <f>SUM(AC80:AC83)</f>
        <v>80900</v>
      </c>
      <c r="AD84" s="55">
        <f t="shared" si="136"/>
        <v>100</v>
      </c>
      <c r="AE84" s="55">
        <f>SUM(AE80:AE83)</f>
        <v>92500</v>
      </c>
      <c r="AF84" s="55">
        <f t="shared" si="137"/>
        <v>114.33868974042028</v>
      </c>
      <c r="AG84" s="55">
        <f t="shared" si="138"/>
        <v>84766.666666666672</v>
      </c>
      <c r="AH84" s="90">
        <f t="shared" si="138"/>
        <v>104.77956324680675</v>
      </c>
      <c r="AI84" s="82">
        <f t="shared" si="139"/>
        <v>73370.833333333343</v>
      </c>
    </row>
    <row r="85" spans="1:35" ht="63.95" customHeight="1" thickBot="1" x14ac:dyDescent="0.65">
      <c r="A85" s="153" t="s">
        <v>97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5"/>
      <c r="AI85" s="156"/>
    </row>
    <row r="86" spans="1:35" ht="63.95" customHeight="1" thickBot="1" x14ac:dyDescent="0.65">
      <c r="A86" s="63" t="s">
        <v>115</v>
      </c>
      <c r="B86" s="64">
        <v>52000</v>
      </c>
      <c r="C86" s="64">
        <v>52000</v>
      </c>
      <c r="D86" s="25">
        <f>(C86/B86)*100</f>
        <v>100</v>
      </c>
      <c r="E86" s="64">
        <v>52000</v>
      </c>
      <c r="F86" s="25">
        <f>(E86/C86)*100</f>
        <v>100</v>
      </c>
      <c r="G86" s="25">
        <v>55500</v>
      </c>
      <c r="H86" s="25">
        <f>(G86/E86)*100</f>
        <v>106.73076923076923</v>
      </c>
      <c r="I86" s="25">
        <f>(C86+E86+G86)/3</f>
        <v>53166.666666666664</v>
      </c>
      <c r="J86" s="25">
        <f>(D86+F86+H86)/3</f>
        <v>102.24358974358974</v>
      </c>
      <c r="K86" s="64">
        <v>55500</v>
      </c>
      <c r="L86" s="25">
        <v>106.73076923076923</v>
      </c>
      <c r="M86" s="25">
        <v>55500</v>
      </c>
      <c r="N86" s="25">
        <f>(M86/K86)*100</f>
        <v>100</v>
      </c>
      <c r="O86" s="25">
        <v>58000</v>
      </c>
      <c r="P86" s="25">
        <f>(O86/M86)*100</f>
        <v>104.5045045045045</v>
      </c>
      <c r="Q86" s="64">
        <f>(K86+M86+O86)/3</f>
        <v>56333.333333333336</v>
      </c>
      <c r="R86" s="64">
        <f>(L86+N86+P86)/3</f>
        <v>103.74509124509125</v>
      </c>
      <c r="S86" s="25">
        <v>58000</v>
      </c>
      <c r="T86" s="64">
        <f t="shared" ref="T86:T87" si="140">S86/O86*100</f>
        <v>100</v>
      </c>
      <c r="U86" s="25">
        <v>58000</v>
      </c>
      <c r="V86" s="64">
        <f t="shared" ref="V86:V87" si="141">U86/S86*100</f>
        <v>100</v>
      </c>
      <c r="W86" s="35">
        <v>58750</v>
      </c>
      <c r="X86" s="64">
        <f>W86/U86*100</f>
        <v>101.29310344827587</v>
      </c>
      <c r="Y86" s="64">
        <f>(S86+U86+W86)/3</f>
        <v>58250</v>
      </c>
      <c r="Z86" s="64">
        <f>(T86+V86+X86)/3</f>
        <v>100.43103448275862</v>
      </c>
      <c r="AA86" s="35">
        <v>58750</v>
      </c>
      <c r="AB86" s="69">
        <f t="shared" ref="AB86:AB87" si="142">(AA86/W86)*100</f>
        <v>100</v>
      </c>
      <c r="AC86" s="35">
        <v>58750</v>
      </c>
      <c r="AD86" s="71">
        <f t="shared" ref="AD86:AD87" si="143">(AC86/AA86)*100</f>
        <v>100</v>
      </c>
      <c r="AE86" s="64">
        <v>63750</v>
      </c>
      <c r="AF86" s="71">
        <f>AE86/AC86*100</f>
        <v>108.51063829787233</v>
      </c>
      <c r="AG86" s="71">
        <f t="shared" ref="AG86:AH87" si="144">(AA86+AC86+AE86)/3</f>
        <v>60416.666666666664</v>
      </c>
      <c r="AH86" s="89">
        <f t="shared" si="144"/>
        <v>102.83687943262412</v>
      </c>
      <c r="AI86" s="72">
        <f t="shared" ref="AI86:AI87" si="145">(I86+Q86+Y86+AG86)/4</f>
        <v>57041.666666666664</v>
      </c>
    </row>
    <row r="87" spans="1:35" ht="63.95" customHeight="1" thickBot="1" x14ac:dyDescent="0.65">
      <c r="A87" s="80" t="s">
        <v>13</v>
      </c>
      <c r="B87" s="55">
        <f>SUM(B86)</f>
        <v>52000</v>
      </c>
      <c r="C87" s="55">
        <f>SUM(C86)</f>
        <v>52000</v>
      </c>
      <c r="D87" s="81">
        <f>SUM(D86)</f>
        <v>100</v>
      </c>
      <c r="E87" s="55">
        <f>SUM(E86)</f>
        <v>52000</v>
      </c>
      <c r="F87" s="81">
        <f t="shared" ref="F87:I87" si="146">SUM(F86)</f>
        <v>100</v>
      </c>
      <c r="G87" s="81">
        <f>SUM(G86)</f>
        <v>55500</v>
      </c>
      <c r="H87" s="81">
        <f>(G87/E87)*100</f>
        <v>106.73076923076923</v>
      </c>
      <c r="I87" s="81">
        <f t="shared" si="146"/>
        <v>53166.666666666664</v>
      </c>
      <c r="J87" s="81">
        <f>SUM(J86)</f>
        <v>102.24358974358974</v>
      </c>
      <c r="K87" s="55">
        <v>55500</v>
      </c>
      <c r="L87" s="81">
        <v>106.73076923076923</v>
      </c>
      <c r="M87" s="81">
        <f>SUM(M86)</f>
        <v>55500</v>
      </c>
      <c r="N87" s="81">
        <f>(M87/K87)*100</f>
        <v>100</v>
      </c>
      <c r="O87" s="81">
        <f>SUM(O86)</f>
        <v>58000</v>
      </c>
      <c r="P87" s="81">
        <f>(O87/M87)*100</f>
        <v>104.5045045045045</v>
      </c>
      <c r="Q87" s="55">
        <f>(K87+M87+O87)/3</f>
        <v>56333.333333333336</v>
      </c>
      <c r="R87" s="55">
        <f>(L87+N87+P87)/3</f>
        <v>103.74509124509125</v>
      </c>
      <c r="S87" s="81">
        <f>SUM(S86)</f>
        <v>58000</v>
      </c>
      <c r="T87" s="55">
        <f t="shared" si="140"/>
        <v>100</v>
      </c>
      <c r="U87" s="81">
        <f>SUM(U86)</f>
        <v>58000</v>
      </c>
      <c r="V87" s="55">
        <f t="shared" si="141"/>
        <v>100</v>
      </c>
      <c r="W87" s="55">
        <f>SUM(W86)</f>
        <v>58750</v>
      </c>
      <c r="X87" s="55">
        <f>W87/U87*100</f>
        <v>101.29310344827587</v>
      </c>
      <c r="Y87" s="55">
        <f>(S87+U87+W87)/3</f>
        <v>58250</v>
      </c>
      <c r="Z87" s="55">
        <f>(T87+V87+X87)/3</f>
        <v>100.43103448275862</v>
      </c>
      <c r="AA87" s="55">
        <f>SUM(AA86)</f>
        <v>58750</v>
      </c>
      <c r="AB87" s="55">
        <f t="shared" si="142"/>
        <v>100</v>
      </c>
      <c r="AC87" s="55">
        <f>SUM(AC86)</f>
        <v>58750</v>
      </c>
      <c r="AD87" s="55">
        <f t="shared" si="143"/>
        <v>100</v>
      </c>
      <c r="AE87" s="55">
        <f>SUM(AE86)</f>
        <v>63750</v>
      </c>
      <c r="AF87" s="55">
        <f>AE87/AC87*100</f>
        <v>108.51063829787233</v>
      </c>
      <c r="AG87" s="55">
        <f t="shared" si="144"/>
        <v>60416.666666666664</v>
      </c>
      <c r="AH87" s="90">
        <f t="shared" si="144"/>
        <v>102.83687943262412</v>
      </c>
      <c r="AI87" s="82">
        <f t="shared" si="145"/>
        <v>57041.666666666664</v>
      </c>
    </row>
    <row r="88" spans="1:35" ht="63.95" customHeight="1" thickBot="1" x14ac:dyDescent="0.65">
      <c r="A88" s="153" t="s">
        <v>57</v>
      </c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5"/>
      <c r="AI88" s="156"/>
    </row>
    <row r="89" spans="1:35" ht="63.95" customHeight="1" thickBot="1" x14ac:dyDescent="0.65">
      <c r="A89" s="153" t="s">
        <v>62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5"/>
      <c r="AI89" s="156"/>
    </row>
    <row r="90" spans="1:35" ht="63.95" customHeight="1" thickTop="1" thickBot="1" x14ac:dyDescent="0.65">
      <c r="A90" s="63" t="s">
        <v>63</v>
      </c>
      <c r="B90" s="67">
        <v>22500</v>
      </c>
      <c r="C90" s="64">
        <v>22500</v>
      </c>
      <c r="D90" s="25">
        <f>(C90/B90)*100</f>
        <v>100</v>
      </c>
      <c r="E90" s="64">
        <v>22500</v>
      </c>
      <c r="F90" s="25">
        <f>(E90/C90)*100</f>
        <v>100</v>
      </c>
      <c r="G90" s="25">
        <v>27500</v>
      </c>
      <c r="H90" s="25">
        <f>(G90/E90)*100</f>
        <v>122.22222222222223</v>
      </c>
      <c r="I90" s="25">
        <f>(C90+E91+G90)/3</f>
        <v>24400</v>
      </c>
      <c r="J90" s="25">
        <f t="shared" ref="J90:J91" si="147">(D90+F90+H90)/3</f>
        <v>107.4074074074074</v>
      </c>
      <c r="K90" s="64">
        <v>27500</v>
      </c>
      <c r="L90" s="25">
        <v>122.22222222222223</v>
      </c>
      <c r="M90" s="25">
        <v>27500</v>
      </c>
      <c r="N90" s="25">
        <f>(M90/K90)*100</f>
        <v>100</v>
      </c>
      <c r="O90" s="25">
        <v>30000</v>
      </c>
      <c r="P90" s="25">
        <f>(O90/M90)*100</f>
        <v>109.09090909090908</v>
      </c>
      <c r="Q90" s="64">
        <f t="shared" ref="Q90:R93" si="148">(K90+M90+O90)/3</f>
        <v>28333.333333333332</v>
      </c>
      <c r="R90" s="64">
        <f t="shared" si="148"/>
        <v>110.43771043771044</v>
      </c>
      <c r="S90" s="25">
        <v>30000</v>
      </c>
      <c r="T90" s="64">
        <f t="shared" ref="T90:T93" si="149">S90/O90*100</f>
        <v>100</v>
      </c>
      <c r="U90" s="25">
        <v>30000</v>
      </c>
      <c r="V90" s="64">
        <f t="shared" ref="V90:V93" si="150">U90/S90*100</f>
        <v>100</v>
      </c>
      <c r="W90" s="35">
        <v>33000</v>
      </c>
      <c r="X90" s="64">
        <f>W90/U90*100</f>
        <v>110.00000000000001</v>
      </c>
      <c r="Y90" s="64">
        <f t="shared" ref="Y90:Z93" si="151">(S90+U90+W90)/3</f>
        <v>31000</v>
      </c>
      <c r="Z90" s="64">
        <f t="shared" si="151"/>
        <v>103.33333333333333</v>
      </c>
      <c r="AA90" s="35">
        <v>33000</v>
      </c>
      <c r="AB90" s="69">
        <f t="shared" ref="AB90:AB93" si="152">(AA90/W90)*100</f>
        <v>100</v>
      </c>
      <c r="AC90" s="35">
        <v>33000</v>
      </c>
      <c r="AD90" s="71">
        <f t="shared" ref="AD90:AD93" si="153">(AC90/AA90)*100</f>
        <v>100</v>
      </c>
      <c r="AE90" s="64">
        <v>33000</v>
      </c>
      <c r="AF90" s="71">
        <f>AE90/AC90*100</f>
        <v>100</v>
      </c>
      <c r="AG90" s="71">
        <f t="shared" ref="AG90:AH93" si="154">(AA90+AC90+AE90)/3</f>
        <v>33000</v>
      </c>
      <c r="AH90" s="89">
        <f t="shared" si="154"/>
        <v>100</v>
      </c>
      <c r="AI90" s="72">
        <f t="shared" ref="AI90:AI93" si="155">(I90+Q90+Y90+AG90)/4</f>
        <v>29183.333333333332</v>
      </c>
    </row>
    <row r="91" spans="1:35" ht="63.95" customHeight="1" thickTop="1" thickBot="1" x14ac:dyDescent="0.65">
      <c r="A91" s="63" t="s">
        <v>183</v>
      </c>
      <c r="B91" s="67">
        <v>23200</v>
      </c>
      <c r="C91" s="64">
        <v>23200</v>
      </c>
      <c r="D91" s="25">
        <f>(C91/B91)*100</f>
        <v>100</v>
      </c>
      <c r="E91" s="64">
        <v>23200</v>
      </c>
      <c r="F91" s="25">
        <f>(E91/C91)*100</f>
        <v>100</v>
      </c>
      <c r="G91" s="25">
        <v>13700</v>
      </c>
      <c r="H91" s="25">
        <f>(G91/E91)*100</f>
        <v>59.051724137931039</v>
      </c>
      <c r="I91" s="25">
        <f>(C91+E92+G91)/3</f>
        <v>95633.333333333328</v>
      </c>
      <c r="J91" s="25">
        <f t="shared" si="147"/>
        <v>86.350574712643677</v>
      </c>
      <c r="K91" s="64">
        <v>13700</v>
      </c>
      <c r="L91" s="25">
        <v>59.051724137931039</v>
      </c>
      <c r="M91" s="25">
        <v>13700</v>
      </c>
      <c r="N91" s="25">
        <f>(M91/K91)*100</f>
        <v>100</v>
      </c>
      <c r="O91" s="25">
        <v>14000</v>
      </c>
      <c r="P91" s="25">
        <f>(O91/M91)*100</f>
        <v>102.18978102189782</v>
      </c>
      <c r="Q91" s="64">
        <f t="shared" si="148"/>
        <v>13800</v>
      </c>
      <c r="R91" s="64">
        <f t="shared" si="148"/>
        <v>87.080501719942959</v>
      </c>
      <c r="S91" s="25">
        <v>14000</v>
      </c>
      <c r="T91" s="64">
        <f t="shared" si="149"/>
        <v>100</v>
      </c>
      <c r="U91" s="25">
        <v>14000</v>
      </c>
      <c r="V91" s="64">
        <f t="shared" si="150"/>
        <v>100</v>
      </c>
      <c r="W91" s="35">
        <v>11900</v>
      </c>
      <c r="X91" s="64">
        <f>W91/U91*100</f>
        <v>85</v>
      </c>
      <c r="Y91" s="64">
        <f t="shared" si="151"/>
        <v>13300</v>
      </c>
      <c r="Z91" s="64">
        <f t="shared" si="151"/>
        <v>95</v>
      </c>
      <c r="AA91" s="35">
        <v>11900</v>
      </c>
      <c r="AB91" s="69">
        <f t="shared" si="152"/>
        <v>100</v>
      </c>
      <c r="AC91" s="35">
        <v>11900</v>
      </c>
      <c r="AD91" s="71">
        <f t="shared" si="153"/>
        <v>100</v>
      </c>
      <c r="AE91" s="64">
        <v>12900</v>
      </c>
      <c r="AF91" s="71">
        <f>AE91/AC91*100</f>
        <v>108.40336134453781</v>
      </c>
      <c r="AG91" s="71">
        <f t="shared" si="154"/>
        <v>12233.333333333334</v>
      </c>
      <c r="AH91" s="89">
        <f t="shared" si="154"/>
        <v>102.80112044817928</v>
      </c>
      <c r="AI91" s="72">
        <f t="shared" si="155"/>
        <v>33741.666666666664</v>
      </c>
    </row>
    <row r="92" spans="1:35" ht="63.95" customHeight="1" thickTop="1" thickBot="1" x14ac:dyDescent="0.65">
      <c r="A92" s="63" t="s">
        <v>98</v>
      </c>
      <c r="B92" s="67">
        <v>250000</v>
      </c>
      <c r="C92" s="64">
        <v>250000</v>
      </c>
      <c r="D92" s="25">
        <f>(C92/B92)*100</f>
        <v>100</v>
      </c>
      <c r="E92" s="64">
        <v>250000</v>
      </c>
      <c r="F92" s="25">
        <f t="shared" ref="F92" si="156">(E92/C92)*100</f>
        <v>100</v>
      </c>
      <c r="G92" s="25">
        <v>252000</v>
      </c>
      <c r="H92" s="25">
        <f>(G92/E92)*100</f>
        <v>100.8</v>
      </c>
      <c r="I92" s="25">
        <f>(C92+E93+G92)/3</f>
        <v>265900</v>
      </c>
      <c r="J92" s="25">
        <f>(D92+F92+H92)/3</f>
        <v>100.26666666666667</v>
      </c>
      <c r="K92" s="64">
        <v>252000</v>
      </c>
      <c r="L92" s="25">
        <v>100.8</v>
      </c>
      <c r="M92" s="25">
        <v>252000</v>
      </c>
      <c r="N92" s="25">
        <f>(M92/K92)*100</f>
        <v>100</v>
      </c>
      <c r="O92" s="25">
        <v>252000</v>
      </c>
      <c r="P92" s="25">
        <f>(O92/M92)*100</f>
        <v>100</v>
      </c>
      <c r="Q92" s="64">
        <f t="shared" si="148"/>
        <v>252000</v>
      </c>
      <c r="R92" s="64">
        <f t="shared" si="148"/>
        <v>100.26666666666667</v>
      </c>
      <c r="S92" s="25">
        <v>252000</v>
      </c>
      <c r="T92" s="64">
        <f t="shared" si="149"/>
        <v>100</v>
      </c>
      <c r="U92" s="25">
        <v>252000</v>
      </c>
      <c r="V92" s="64">
        <f t="shared" si="150"/>
        <v>100</v>
      </c>
      <c r="W92" s="35">
        <v>252000</v>
      </c>
      <c r="X92" s="64">
        <f>W92/U92*100</f>
        <v>100</v>
      </c>
      <c r="Y92" s="64">
        <f t="shared" si="151"/>
        <v>252000</v>
      </c>
      <c r="Z92" s="64">
        <f t="shared" si="151"/>
        <v>100</v>
      </c>
      <c r="AA92" s="35">
        <v>252000</v>
      </c>
      <c r="AB92" s="69">
        <f t="shared" si="152"/>
        <v>100</v>
      </c>
      <c r="AC92" s="35">
        <v>252000</v>
      </c>
      <c r="AD92" s="71">
        <f t="shared" si="153"/>
        <v>100</v>
      </c>
      <c r="AE92" s="64">
        <v>252000</v>
      </c>
      <c r="AF92" s="71">
        <f>AE92/AC92*100</f>
        <v>100</v>
      </c>
      <c r="AG92" s="71">
        <f t="shared" si="154"/>
        <v>252000</v>
      </c>
      <c r="AH92" s="89">
        <f t="shared" si="154"/>
        <v>100</v>
      </c>
      <c r="AI92" s="72">
        <f t="shared" si="155"/>
        <v>255475</v>
      </c>
    </row>
    <row r="93" spans="1:35" ht="63.95" customHeight="1" thickBot="1" x14ac:dyDescent="0.65">
      <c r="A93" s="83" t="s">
        <v>13</v>
      </c>
      <c r="B93" s="84">
        <f>SUM(B90:B92)</f>
        <v>295700</v>
      </c>
      <c r="C93" s="84">
        <f>SUM(C90:C92)</f>
        <v>295700</v>
      </c>
      <c r="D93" s="85">
        <f>(C93/B93)*100</f>
        <v>100</v>
      </c>
      <c r="E93" s="84">
        <f>SUM(E90:E92)</f>
        <v>295700</v>
      </c>
      <c r="F93" s="81">
        <f>(E93/C93)*100</f>
        <v>100</v>
      </c>
      <c r="G93" s="85">
        <f>SUM(G90:G92)</f>
        <v>293200</v>
      </c>
      <c r="H93" s="81">
        <f>(G93/E93)*100</f>
        <v>99.154548528914447</v>
      </c>
      <c r="I93" s="85">
        <f>(C93+E94+G93)/3</f>
        <v>196300</v>
      </c>
      <c r="J93" s="85">
        <f>(D93+F93+H93)/3</f>
        <v>99.718182842971487</v>
      </c>
      <c r="K93" s="84">
        <v>293200</v>
      </c>
      <c r="L93" s="81">
        <v>99.154548528914447</v>
      </c>
      <c r="M93" s="85">
        <f>SUM(M90:M92)</f>
        <v>293200</v>
      </c>
      <c r="N93" s="81">
        <f>(M93/K93)*100</f>
        <v>100</v>
      </c>
      <c r="O93" s="85">
        <f>SUM(O90:O92)</f>
        <v>296000</v>
      </c>
      <c r="P93" s="81">
        <f>(O93/M93)*100</f>
        <v>100.95497953615281</v>
      </c>
      <c r="Q93" s="55">
        <f t="shared" si="148"/>
        <v>294133.33333333331</v>
      </c>
      <c r="R93" s="55">
        <f t="shared" si="148"/>
        <v>100.03650935502242</v>
      </c>
      <c r="S93" s="85">
        <f>SUM(S90:S92)</f>
        <v>296000</v>
      </c>
      <c r="T93" s="55">
        <f t="shared" si="149"/>
        <v>100</v>
      </c>
      <c r="U93" s="85">
        <f>SUM(U90:U92)</f>
        <v>296000</v>
      </c>
      <c r="V93" s="55">
        <f t="shared" si="150"/>
        <v>100</v>
      </c>
      <c r="W93" s="84">
        <f>SUM(W90:W92)</f>
        <v>296900</v>
      </c>
      <c r="X93" s="55">
        <f>W93/U93*100</f>
        <v>100.30405405405405</v>
      </c>
      <c r="Y93" s="55">
        <f t="shared" si="151"/>
        <v>296300</v>
      </c>
      <c r="Z93" s="55">
        <f t="shared" si="151"/>
        <v>100.10135135135135</v>
      </c>
      <c r="AA93" s="84">
        <f>SUM(AA90:AA92)</f>
        <v>296900</v>
      </c>
      <c r="AB93" s="55">
        <f t="shared" si="152"/>
        <v>100</v>
      </c>
      <c r="AC93" s="84">
        <f>SUM(AC90:AC92)</f>
        <v>296900</v>
      </c>
      <c r="AD93" s="55">
        <f t="shared" si="153"/>
        <v>100</v>
      </c>
      <c r="AE93" s="84">
        <f>SUM(AE90:AE92)</f>
        <v>297900</v>
      </c>
      <c r="AF93" s="55">
        <f>AE93/AC93*100</f>
        <v>100.33681374200067</v>
      </c>
      <c r="AG93" s="55">
        <f t="shared" si="154"/>
        <v>297233.33333333331</v>
      </c>
      <c r="AH93" s="90">
        <f t="shared" si="154"/>
        <v>100.11227124733357</v>
      </c>
      <c r="AI93" s="82">
        <f t="shared" si="155"/>
        <v>270991.66666666663</v>
      </c>
    </row>
    <row r="94" spans="1:35" ht="45.75" thickTop="1" x14ac:dyDescent="0.6"/>
    <row r="96" spans="1:35" x14ac:dyDescent="0.6">
      <c r="R96" s="13" t="s">
        <v>141</v>
      </c>
    </row>
    <row r="112" ht="18.75" customHeight="1" x14ac:dyDescent="0.6"/>
    <row r="115" ht="54" customHeight="1" x14ac:dyDescent="0.6"/>
    <row r="116" hidden="1" x14ac:dyDescent="0.6"/>
  </sheetData>
  <mergeCells count="13">
    <mergeCell ref="A85:AI85"/>
    <mergeCell ref="A88:AI88"/>
    <mergeCell ref="A89:AI89"/>
    <mergeCell ref="A49:AI49"/>
    <mergeCell ref="A54:AI54"/>
    <mergeCell ref="A58:AI58"/>
    <mergeCell ref="A64:AI64"/>
    <mergeCell ref="A75:AI75"/>
    <mergeCell ref="A11:AI11"/>
    <mergeCell ref="A24:AI24"/>
    <mergeCell ref="A30:AI30"/>
    <mergeCell ref="A42:AI42"/>
    <mergeCell ref="A1:AI1"/>
  </mergeCells>
  <pageMargins left="0.11811023622047245" right="0.19685039370078741" top="1.4173228346456694" bottom="7.874015748031496E-2" header="0.35433070866141736" footer="0.31496062992125984"/>
  <pageSetup paperSize="9" scale="33" orientation="portrait" r:id="rId1"/>
  <rowBreaks count="3" manualBreakCount="3">
    <brk id="29" max="16383" man="1"/>
    <brk id="53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0"/>
  <sheetViews>
    <sheetView rightToLeft="1" tabSelected="1" view="pageBreakPreview" topLeftCell="J115" zoomScale="40" zoomScaleNormal="30" zoomScaleSheetLayoutView="40" workbookViewId="0">
      <selection activeCell="P130" sqref="P130"/>
    </sheetView>
  </sheetViews>
  <sheetFormatPr defaultRowHeight="44.25" x14ac:dyDescent="0.55000000000000004"/>
  <cols>
    <col min="1" max="1" width="69.25" style="36" customWidth="1"/>
    <col min="2" max="2" width="23.75" style="38" customWidth="1"/>
    <col min="3" max="3" width="23.125" style="38" customWidth="1"/>
    <col min="4" max="4" width="21.875" style="38" customWidth="1"/>
    <col min="5" max="5" width="21.625" style="38" customWidth="1"/>
    <col min="6" max="6" width="21" style="38" customWidth="1"/>
    <col min="7" max="7" width="21.875" style="38" customWidth="1"/>
    <col min="8" max="8" width="21.625" style="38" customWidth="1"/>
    <col min="9" max="9" width="21.25" style="38" customWidth="1"/>
    <col min="10" max="10" width="24" style="38" customWidth="1"/>
    <col min="11" max="11" width="20" style="38" customWidth="1"/>
    <col min="12" max="12" width="20.625" style="38" customWidth="1"/>
    <col min="13" max="14" width="21" style="38" customWidth="1"/>
    <col min="15" max="15" width="21" style="39" customWidth="1"/>
    <col min="16" max="16" width="21.25" style="40" customWidth="1"/>
    <col min="17" max="17" width="21" style="40" customWidth="1"/>
    <col min="18" max="18" width="19.875" style="38" customWidth="1"/>
    <col min="19" max="19" width="22.5" style="38" customWidth="1"/>
    <col min="20" max="20" width="21.625" style="38" customWidth="1"/>
    <col min="21" max="21" width="21" style="38" customWidth="1"/>
    <col min="22" max="22" width="21.25" style="38" customWidth="1"/>
    <col min="23" max="23" width="20" style="38" customWidth="1"/>
    <col min="24" max="24" width="21" style="38" customWidth="1"/>
    <col min="25" max="25" width="20.625" style="38" customWidth="1"/>
    <col min="26" max="26" width="18.125" style="38" customWidth="1"/>
    <col min="27" max="28" width="21.875" style="38" customWidth="1"/>
    <col min="29" max="29" width="21.625" style="38" customWidth="1"/>
    <col min="30" max="30" width="22.25" style="38" customWidth="1"/>
    <col min="31" max="31" width="22.5" style="38" customWidth="1"/>
    <col min="32" max="32" width="22.25" style="38" customWidth="1"/>
    <col min="33" max="34" width="21.875" style="38" customWidth="1"/>
    <col min="35" max="35" width="25.75" style="38" customWidth="1"/>
    <col min="36" max="36" width="25.125" style="36" customWidth="1"/>
    <col min="37" max="16384" width="9" style="36"/>
  </cols>
  <sheetData>
    <row r="1" spans="1:37" ht="45" customHeight="1" thickTop="1" thickBot="1" x14ac:dyDescent="0.6">
      <c r="A1" s="160" t="s">
        <v>269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  <c r="AI1" s="163"/>
      <c r="AK1" s="38"/>
    </row>
    <row r="2" spans="1:37" ht="37.5" customHeight="1" thickBot="1" x14ac:dyDescent="0.6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6"/>
      <c r="AI2" s="167"/>
      <c r="AK2" s="38"/>
    </row>
    <row r="3" spans="1:37" ht="96" customHeight="1" thickBot="1" x14ac:dyDescent="0.6">
      <c r="A3" s="44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3</v>
      </c>
      <c r="G3" s="16" t="s">
        <v>5</v>
      </c>
      <c r="H3" s="16" t="s">
        <v>3</v>
      </c>
      <c r="I3" s="58" t="s">
        <v>266</v>
      </c>
      <c r="J3" s="16" t="s">
        <v>255</v>
      </c>
      <c r="K3" s="16" t="s">
        <v>6</v>
      </c>
      <c r="L3" s="16" t="s">
        <v>3</v>
      </c>
      <c r="M3" s="16" t="s">
        <v>153</v>
      </c>
      <c r="N3" s="16" t="s">
        <v>3</v>
      </c>
      <c r="O3" s="16" t="s">
        <v>154</v>
      </c>
      <c r="P3" s="16" t="s">
        <v>3</v>
      </c>
      <c r="Q3" s="58" t="s">
        <v>267</v>
      </c>
      <c r="R3" s="16" t="s">
        <v>255</v>
      </c>
      <c r="S3" s="16" t="s">
        <v>184</v>
      </c>
      <c r="T3" s="16" t="s">
        <v>3</v>
      </c>
      <c r="U3" s="16" t="s">
        <v>185</v>
      </c>
      <c r="V3" s="16" t="s">
        <v>3</v>
      </c>
      <c r="W3" s="16" t="s">
        <v>186</v>
      </c>
      <c r="X3" s="16" t="s">
        <v>3</v>
      </c>
      <c r="Y3" s="58" t="s">
        <v>268</v>
      </c>
      <c r="Z3" s="16" t="s">
        <v>88</v>
      </c>
      <c r="AA3" s="16" t="s">
        <v>190</v>
      </c>
      <c r="AB3" s="16" t="s">
        <v>3</v>
      </c>
      <c r="AC3" s="16" t="s">
        <v>191</v>
      </c>
      <c r="AD3" s="16" t="s">
        <v>3</v>
      </c>
      <c r="AE3" s="16" t="s">
        <v>192</v>
      </c>
      <c r="AF3" s="16" t="s">
        <v>3</v>
      </c>
      <c r="AG3" s="58" t="s">
        <v>271</v>
      </c>
      <c r="AH3" s="62" t="s">
        <v>255</v>
      </c>
      <c r="AI3" s="17" t="s">
        <v>193</v>
      </c>
      <c r="AJ3" s="60"/>
      <c r="AK3" s="38"/>
    </row>
    <row r="4" spans="1:37" ht="63.95" customHeight="1" thickBot="1" x14ac:dyDescent="0.6">
      <c r="A4" s="127" t="s">
        <v>58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57"/>
      <c r="AB4" s="157"/>
      <c r="AC4" s="157"/>
      <c r="AD4" s="157"/>
      <c r="AE4" s="157"/>
      <c r="AF4" s="157"/>
      <c r="AG4" s="157"/>
      <c r="AH4" s="158"/>
      <c r="AI4" s="159"/>
      <c r="AJ4" s="60"/>
      <c r="AK4" s="38"/>
    </row>
    <row r="5" spans="1:37" ht="63.95" customHeight="1" thickBot="1" x14ac:dyDescent="0.6">
      <c r="A5" s="43" t="s">
        <v>309</v>
      </c>
      <c r="B5" s="21">
        <v>18500</v>
      </c>
      <c r="C5" s="21">
        <v>18500</v>
      </c>
      <c r="D5" s="25">
        <f>(C5/B5)*100</f>
        <v>100</v>
      </c>
      <c r="E5" s="21">
        <v>18500</v>
      </c>
      <c r="F5" s="25">
        <f>(E5/C5)*100</f>
        <v>100</v>
      </c>
      <c r="G5" s="25">
        <v>15300</v>
      </c>
      <c r="H5" s="25">
        <f>(G5/E5)*100</f>
        <v>82.702702702702709</v>
      </c>
      <c r="I5" s="25">
        <f>(C5+E5+G5)/3</f>
        <v>17433.333333333332</v>
      </c>
      <c r="J5" s="25">
        <f>(D5+F5+H5)/3</f>
        <v>94.234234234234236</v>
      </c>
      <c r="K5" s="25">
        <v>15300</v>
      </c>
      <c r="L5" s="25">
        <v>100</v>
      </c>
      <c r="M5" s="25">
        <v>15300</v>
      </c>
      <c r="N5" s="25">
        <f>(M5/K5)*100</f>
        <v>100</v>
      </c>
      <c r="O5" s="25">
        <v>18300</v>
      </c>
      <c r="P5" s="25">
        <f>(O5/M5)*100</f>
        <v>119.6078431372549</v>
      </c>
      <c r="Q5" s="21">
        <f>(K5+M5+O5)/3</f>
        <v>16300</v>
      </c>
      <c r="R5" s="21">
        <f>(L5+N5+P5)/3</f>
        <v>106.53594771241831</v>
      </c>
      <c r="S5" s="25">
        <v>18300</v>
      </c>
      <c r="T5" s="21">
        <f t="shared" ref="T5:T6" si="0">S5/O5*100</f>
        <v>100</v>
      </c>
      <c r="U5" s="25">
        <v>18300</v>
      </c>
      <c r="V5" s="54">
        <f t="shared" ref="V5:V6" si="1">U5/S5*100</f>
        <v>100</v>
      </c>
      <c r="W5" s="21">
        <v>19200</v>
      </c>
      <c r="X5" s="57">
        <f>W5/U5*100</f>
        <v>104.91803278688525</v>
      </c>
      <c r="Y5" s="57">
        <f>(S5+U5+W5)/3</f>
        <v>18600</v>
      </c>
      <c r="Z5" s="57">
        <f>(T5+V5+X5)/3</f>
        <v>101.63934426229508</v>
      </c>
      <c r="AA5" s="69">
        <v>19200</v>
      </c>
      <c r="AB5" s="69">
        <f t="shared" ref="AB5:AB6" si="2">(AA5/W5)*100</f>
        <v>100</v>
      </c>
      <c r="AC5" s="71">
        <v>19200</v>
      </c>
      <c r="AD5" s="71">
        <f>(AC5/AA5)*100</f>
        <v>100</v>
      </c>
      <c r="AE5" s="21">
        <v>20500</v>
      </c>
      <c r="AF5" s="71">
        <f>AE5/AC5*100</f>
        <v>106.77083333333333</v>
      </c>
      <c r="AG5" s="71">
        <f>(AA5+AC5+AE5)/3</f>
        <v>19633.333333333332</v>
      </c>
      <c r="AH5" s="89">
        <f t="shared" ref="AH5:AH6" si="3">(AB5+AD5+AF5)/3</f>
        <v>102.25694444444444</v>
      </c>
      <c r="AI5" s="22">
        <f>(I5+Q5+Y5+AG5)/4</f>
        <v>17991.666666666664</v>
      </c>
      <c r="AJ5" s="38"/>
      <c r="AK5" s="38"/>
    </row>
    <row r="6" spans="1:37" ht="63.95" customHeight="1" thickBot="1" x14ac:dyDescent="0.6">
      <c r="A6" s="80" t="s">
        <v>13</v>
      </c>
      <c r="B6" s="55">
        <f>SUM(B5)</f>
        <v>18500</v>
      </c>
      <c r="C6" s="55">
        <f>SUM(C5)</f>
        <v>18500</v>
      </c>
      <c r="D6" s="81">
        <v>100</v>
      </c>
      <c r="E6" s="55">
        <f>SUM(E5)</f>
        <v>18500</v>
      </c>
      <c r="F6" s="81">
        <v>100</v>
      </c>
      <c r="G6" s="81">
        <f>SUM(G5)</f>
        <v>15300</v>
      </c>
      <c r="H6" s="81">
        <f>(G6/E6)*100</f>
        <v>82.702702702702709</v>
      </c>
      <c r="I6" s="81">
        <f>(C6+E6+G6)/3</f>
        <v>17433.333333333332</v>
      </c>
      <c r="J6" s="81">
        <f>(D6+F6+H6)/3</f>
        <v>94.234234234234236</v>
      </c>
      <c r="K6" s="81">
        <v>15300</v>
      </c>
      <c r="L6" s="81">
        <v>100</v>
      </c>
      <c r="M6" s="81">
        <f>SUM(M5)</f>
        <v>15300</v>
      </c>
      <c r="N6" s="81">
        <f>(M6/K6)*100</f>
        <v>100</v>
      </c>
      <c r="O6" s="81">
        <f>SUM(O5)</f>
        <v>18300</v>
      </c>
      <c r="P6" s="81">
        <f>(O6/M6)*100</f>
        <v>119.6078431372549</v>
      </c>
      <c r="Q6" s="55">
        <f>(K6+M6+O6)/3</f>
        <v>16300</v>
      </c>
      <c r="R6" s="55">
        <f>(L6+N6+P6)/3</f>
        <v>106.53594771241831</v>
      </c>
      <c r="S6" s="81">
        <f>SUM(S5)</f>
        <v>18300</v>
      </c>
      <c r="T6" s="55">
        <f t="shared" si="0"/>
        <v>100</v>
      </c>
      <c r="U6" s="81">
        <f>SUM(U5)</f>
        <v>18300</v>
      </c>
      <c r="V6" s="55">
        <f t="shared" si="1"/>
        <v>100</v>
      </c>
      <c r="W6" s="55">
        <f>SUM(W5)</f>
        <v>19200</v>
      </c>
      <c r="X6" s="55">
        <f>W6/U6*100</f>
        <v>104.91803278688525</v>
      </c>
      <c r="Y6" s="55">
        <f>(S6+U6+W6)/3</f>
        <v>18600</v>
      </c>
      <c r="Z6" s="55">
        <f>(T6+V6+X6)/3</f>
        <v>101.63934426229508</v>
      </c>
      <c r="AA6" s="55">
        <f>SUM(AA5)</f>
        <v>19200</v>
      </c>
      <c r="AB6" s="55">
        <f t="shared" si="2"/>
        <v>100</v>
      </c>
      <c r="AC6" s="55">
        <f>SUM(AC5)</f>
        <v>19200</v>
      </c>
      <c r="AD6" s="55">
        <f>(AC6/AA6)*100</f>
        <v>100</v>
      </c>
      <c r="AE6" s="55">
        <f>SUM(AE5)</f>
        <v>20500</v>
      </c>
      <c r="AF6" s="55">
        <f>AE6/AC6*100</f>
        <v>106.77083333333333</v>
      </c>
      <c r="AG6" s="55">
        <f>(AA6+AC6+AE6)/3</f>
        <v>19633.333333333332</v>
      </c>
      <c r="AH6" s="90">
        <f t="shared" si="3"/>
        <v>102.25694444444444</v>
      </c>
      <c r="AI6" s="82">
        <f>(I6+Q6+Y6+AG6)/4</f>
        <v>17991.666666666664</v>
      </c>
      <c r="AJ6" s="38"/>
      <c r="AK6" s="38"/>
    </row>
    <row r="7" spans="1:37" ht="63.95" customHeight="1" thickBot="1" x14ac:dyDescent="0.6">
      <c r="A7" s="127" t="s">
        <v>59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43"/>
      <c r="AI7" s="130"/>
      <c r="AJ7" s="38"/>
      <c r="AK7" s="38"/>
    </row>
    <row r="8" spans="1:37" ht="63.95" customHeight="1" thickBot="1" x14ac:dyDescent="0.6">
      <c r="A8" s="127" t="s">
        <v>60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43"/>
      <c r="AI8" s="130"/>
      <c r="AJ8" s="38"/>
      <c r="AK8" s="38"/>
    </row>
    <row r="9" spans="1:37" ht="63.95" customHeight="1" thickBot="1" x14ac:dyDescent="0.6">
      <c r="A9" s="43" t="s">
        <v>180</v>
      </c>
      <c r="B9" s="21">
        <v>700000</v>
      </c>
      <c r="C9" s="21">
        <v>700000</v>
      </c>
      <c r="D9" s="25">
        <f t="shared" ref="D9:D14" si="4">(C9/B9)*100</f>
        <v>100</v>
      </c>
      <c r="E9" s="21">
        <v>700000</v>
      </c>
      <c r="F9" s="25">
        <f>(E9/C9)*100</f>
        <v>100</v>
      </c>
      <c r="G9" s="21">
        <v>700000</v>
      </c>
      <c r="H9" s="25">
        <f>(G9/E9)*100</f>
        <v>100</v>
      </c>
      <c r="I9" s="25">
        <f>(C9+E9+G9)/3</f>
        <v>700000</v>
      </c>
      <c r="J9" s="25">
        <f>(D9+F9+H9)/3</f>
        <v>100</v>
      </c>
      <c r="K9" s="21">
        <v>700000</v>
      </c>
      <c r="L9" s="25">
        <v>100</v>
      </c>
      <c r="M9" s="21">
        <v>700000</v>
      </c>
      <c r="N9" s="25">
        <f>(M9/K9)*100</f>
        <v>100</v>
      </c>
      <c r="O9" s="21">
        <v>750000</v>
      </c>
      <c r="P9" s="25">
        <f>(O9/M9)*100</f>
        <v>107.14285714285714</v>
      </c>
      <c r="Q9" s="21">
        <f t="shared" ref="Q9:R14" si="5">(K9+M9+O9)/3</f>
        <v>716666.66666666663</v>
      </c>
      <c r="R9" s="21">
        <f t="shared" si="5"/>
        <v>102.38095238095237</v>
      </c>
      <c r="S9" s="21">
        <v>750000</v>
      </c>
      <c r="T9" s="21">
        <f t="shared" ref="T9:T14" si="6">S9/O9*100</f>
        <v>100</v>
      </c>
      <c r="U9" s="54">
        <v>750000</v>
      </c>
      <c r="V9" s="54">
        <f t="shared" ref="V9:V33" si="7">U9/S9*100</f>
        <v>100</v>
      </c>
      <c r="W9" s="57">
        <v>750000</v>
      </c>
      <c r="X9" s="57">
        <f>W9/U9*100</f>
        <v>100</v>
      </c>
      <c r="Y9" s="57">
        <f>(S9+U9+W9)/3</f>
        <v>750000</v>
      </c>
      <c r="Z9" s="57">
        <f>(T9+V9+X9)/3</f>
        <v>100</v>
      </c>
      <c r="AA9" s="69">
        <v>750000</v>
      </c>
      <c r="AB9" s="69">
        <f t="shared" ref="AB9:AB14" si="8">(AA9/W9)*100</f>
        <v>100</v>
      </c>
      <c r="AC9" s="71">
        <v>750000</v>
      </c>
      <c r="AD9" s="71">
        <f>(AC9/AA9)*100</f>
        <v>100</v>
      </c>
      <c r="AE9" s="21">
        <v>826500</v>
      </c>
      <c r="AF9" s="71">
        <f>AE9/AC9*100</f>
        <v>110.2</v>
      </c>
      <c r="AG9" s="71">
        <f t="shared" ref="AG9:AH14" si="9">(AA9+AC9+AE9)/3</f>
        <v>775500</v>
      </c>
      <c r="AH9" s="89">
        <f t="shared" si="9"/>
        <v>103.39999999999999</v>
      </c>
      <c r="AI9" s="72">
        <f t="shared" ref="AI9:AI13" si="10">(I9+Q9+Y9+AG9)/4</f>
        <v>735541.66666666663</v>
      </c>
      <c r="AJ9" s="38"/>
      <c r="AK9" s="38"/>
    </row>
    <row r="10" spans="1:37" ht="63.95" customHeight="1" thickBot="1" x14ac:dyDescent="0.6">
      <c r="A10" s="43" t="s">
        <v>179</v>
      </c>
      <c r="B10" s="21">
        <v>820000</v>
      </c>
      <c r="C10" s="21">
        <v>820000</v>
      </c>
      <c r="D10" s="25">
        <f t="shared" si="4"/>
        <v>100</v>
      </c>
      <c r="E10" s="21">
        <v>820000</v>
      </c>
      <c r="F10" s="25">
        <f t="shared" ref="F10:H14" si="11">(E10/C10)*100</f>
        <v>100</v>
      </c>
      <c r="G10" s="21">
        <v>820000</v>
      </c>
      <c r="H10" s="25">
        <f t="shared" si="11"/>
        <v>100</v>
      </c>
      <c r="I10" s="25">
        <f>(C10+E10+G10)/3</f>
        <v>820000</v>
      </c>
      <c r="J10" s="25">
        <f>(D10+F10+H10)/3</f>
        <v>100</v>
      </c>
      <c r="K10" s="21">
        <v>820000</v>
      </c>
      <c r="L10" s="25">
        <v>100</v>
      </c>
      <c r="M10" s="21">
        <v>820000</v>
      </c>
      <c r="N10" s="25">
        <f t="shared" ref="N10:N14" si="12">(M10/K10)*100</f>
        <v>100</v>
      </c>
      <c r="O10" s="21">
        <v>880000</v>
      </c>
      <c r="P10" s="25">
        <f>(O10/M10)*100</f>
        <v>107.31707317073172</v>
      </c>
      <c r="Q10" s="21">
        <f t="shared" si="5"/>
        <v>840000</v>
      </c>
      <c r="R10" s="21">
        <f t="shared" si="5"/>
        <v>102.4390243902439</v>
      </c>
      <c r="S10" s="21">
        <v>880000</v>
      </c>
      <c r="T10" s="21">
        <f t="shared" si="6"/>
        <v>100</v>
      </c>
      <c r="U10" s="54">
        <v>880000</v>
      </c>
      <c r="V10" s="54">
        <f t="shared" si="7"/>
        <v>100</v>
      </c>
      <c r="W10" s="57">
        <v>880000</v>
      </c>
      <c r="X10" s="57">
        <f>W10/U10*100</f>
        <v>100</v>
      </c>
      <c r="Y10" s="57">
        <f>(S10+U10+W10)/3</f>
        <v>880000</v>
      </c>
      <c r="Z10" s="57">
        <f>(T10+V10+X10)/3</f>
        <v>100</v>
      </c>
      <c r="AA10" s="69">
        <v>880000</v>
      </c>
      <c r="AB10" s="69">
        <f t="shared" si="8"/>
        <v>100</v>
      </c>
      <c r="AC10" s="71">
        <v>880000</v>
      </c>
      <c r="AD10" s="71">
        <f>(AC10/AA10)*100</f>
        <v>100</v>
      </c>
      <c r="AE10" s="21">
        <v>826500</v>
      </c>
      <c r="AF10" s="71">
        <f>AE10/AC10*100</f>
        <v>93.920454545454547</v>
      </c>
      <c r="AG10" s="71">
        <f t="shared" si="9"/>
        <v>862166.66666666663</v>
      </c>
      <c r="AH10" s="89">
        <f t="shared" si="9"/>
        <v>97.973484848484858</v>
      </c>
      <c r="AI10" s="72">
        <f t="shared" si="10"/>
        <v>850541.66666666663</v>
      </c>
      <c r="AJ10" s="38"/>
      <c r="AK10" s="38"/>
    </row>
    <row r="11" spans="1:37" ht="63.95" customHeight="1" thickBot="1" x14ac:dyDescent="0.6">
      <c r="A11" s="43" t="s">
        <v>176</v>
      </c>
      <c r="B11" s="21" t="s">
        <v>47</v>
      </c>
      <c r="C11" s="122" t="s">
        <v>47</v>
      </c>
      <c r="D11" s="122" t="s">
        <v>47</v>
      </c>
      <c r="E11" s="122" t="s">
        <v>47</v>
      </c>
      <c r="F11" s="122" t="s">
        <v>47</v>
      </c>
      <c r="G11" s="122" t="s">
        <v>47</v>
      </c>
      <c r="H11" s="122" t="s">
        <v>47</v>
      </c>
      <c r="I11" s="122" t="s">
        <v>47</v>
      </c>
      <c r="J11" s="122" t="s">
        <v>47</v>
      </c>
      <c r="K11" s="122" t="s">
        <v>47</v>
      </c>
      <c r="L11" s="122" t="s">
        <v>47</v>
      </c>
      <c r="M11" s="122" t="s">
        <v>47</v>
      </c>
      <c r="N11" s="122" t="s">
        <v>47</v>
      </c>
      <c r="O11" s="122" t="s">
        <v>47</v>
      </c>
      <c r="P11" s="122" t="s">
        <v>47</v>
      </c>
      <c r="Q11" s="122" t="s">
        <v>47</v>
      </c>
      <c r="R11" s="122" t="s">
        <v>47</v>
      </c>
      <c r="S11" s="122" t="s">
        <v>47</v>
      </c>
      <c r="T11" s="122" t="s">
        <v>47</v>
      </c>
      <c r="U11" s="122" t="s">
        <v>47</v>
      </c>
      <c r="V11" s="122" t="s">
        <v>47</v>
      </c>
      <c r="W11" s="122" t="s">
        <v>47</v>
      </c>
      <c r="X11" s="122" t="s">
        <v>47</v>
      </c>
      <c r="Y11" s="122" t="s">
        <v>47</v>
      </c>
      <c r="Z11" s="122" t="s">
        <v>47</v>
      </c>
      <c r="AA11" s="122" t="s">
        <v>47</v>
      </c>
      <c r="AB11" s="122" t="s">
        <v>47</v>
      </c>
      <c r="AC11" s="122" t="s">
        <v>47</v>
      </c>
      <c r="AD11" s="122" t="s">
        <v>47</v>
      </c>
      <c r="AE11" s="122" t="s">
        <v>47</v>
      </c>
      <c r="AF11" s="122" t="s">
        <v>47</v>
      </c>
      <c r="AG11" s="122" t="s">
        <v>47</v>
      </c>
      <c r="AH11" s="122" t="s">
        <v>47</v>
      </c>
      <c r="AI11" s="122" t="s">
        <v>47</v>
      </c>
      <c r="AJ11" s="38"/>
      <c r="AK11" s="38"/>
    </row>
    <row r="12" spans="1:37" ht="63.95" customHeight="1" thickBot="1" x14ac:dyDescent="0.6">
      <c r="A12" s="43" t="s">
        <v>177</v>
      </c>
      <c r="B12" s="21">
        <v>967500</v>
      </c>
      <c r="C12" s="21">
        <v>967500</v>
      </c>
      <c r="D12" s="25">
        <f t="shared" si="4"/>
        <v>100</v>
      </c>
      <c r="E12" s="21">
        <v>967500</v>
      </c>
      <c r="F12" s="25">
        <f t="shared" si="11"/>
        <v>100</v>
      </c>
      <c r="G12" s="21">
        <v>967500</v>
      </c>
      <c r="H12" s="25">
        <f t="shared" si="11"/>
        <v>100</v>
      </c>
      <c r="I12" s="25">
        <f t="shared" ref="I12:J14" si="13">(C12+E12+G12)/3</f>
        <v>967500</v>
      </c>
      <c r="J12" s="25">
        <f t="shared" si="13"/>
        <v>100</v>
      </c>
      <c r="K12" s="21">
        <v>967500</v>
      </c>
      <c r="L12" s="25">
        <v>100</v>
      </c>
      <c r="M12" s="21">
        <v>967500</v>
      </c>
      <c r="N12" s="25">
        <f t="shared" si="12"/>
        <v>100</v>
      </c>
      <c r="O12" s="21">
        <v>1000000</v>
      </c>
      <c r="P12" s="25">
        <f>(O12/M12)*100</f>
        <v>103.35917312661498</v>
      </c>
      <c r="Q12" s="21">
        <f t="shared" si="5"/>
        <v>978333.33333333337</v>
      </c>
      <c r="R12" s="21">
        <f t="shared" si="5"/>
        <v>101.11972437553833</v>
      </c>
      <c r="S12" s="21">
        <v>1000000</v>
      </c>
      <c r="T12" s="21">
        <f t="shared" si="6"/>
        <v>100</v>
      </c>
      <c r="U12" s="54">
        <v>1000000</v>
      </c>
      <c r="V12" s="54">
        <f t="shared" si="7"/>
        <v>100</v>
      </c>
      <c r="W12" s="57">
        <v>1000000</v>
      </c>
      <c r="X12" s="57">
        <f>W12/U12*100</f>
        <v>100</v>
      </c>
      <c r="Y12" s="57">
        <f t="shared" ref="Y12:Z14" si="14">(S12+U12+W12)/3</f>
        <v>1000000</v>
      </c>
      <c r="Z12" s="57">
        <f t="shared" si="14"/>
        <v>100</v>
      </c>
      <c r="AA12" s="69">
        <v>1000000</v>
      </c>
      <c r="AB12" s="69">
        <f t="shared" si="8"/>
        <v>100</v>
      </c>
      <c r="AC12" s="71">
        <v>1000000</v>
      </c>
      <c r="AD12" s="71">
        <f>(AC12/AA12)*100</f>
        <v>100</v>
      </c>
      <c r="AE12" s="21">
        <v>929000</v>
      </c>
      <c r="AF12" s="71">
        <f>AE12/AC12*100</f>
        <v>92.9</v>
      </c>
      <c r="AG12" s="71">
        <f t="shared" si="9"/>
        <v>976333.33333333337</v>
      </c>
      <c r="AH12" s="89">
        <f t="shared" si="9"/>
        <v>97.633333333333326</v>
      </c>
      <c r="AI12" s="72">
        <f t="shared" si="10"/>
        <v>980541.66666666674</v>
      </c>
      <c r="AJ12" s="38"/>
      <c r="AK12" s="38"/>
    </row>
    <row r="13" spans="1:37" ht="63.95" customHeight="1" thickBot="1" x14ac:dyDescent="0.6">
      <c r="A13" s="43" t="s">
        <v>178</v>
      </c>
      <c r="B13" s="21">
        <v>60000</v>
      </c>
      <c r="C13" s="21">
        <v>60000</v>
      </c>
      <c r="D13" s="25">
        <f t="shared" si="4"/>
        <v>100</v>
      </c>
      <c r="E13" s="21">
        <v>60000</v>
      </c>
      <c r="F13" s="25">
        <f t="shared" si="11"/>
        <v>100</v>
      </c>
      <c r="G13" s="21">
        <v>60000</v>
      </c>
      <c r="H13" s="25">
        <f t="shared" si="11"/>
        <v>100</v>
      </c>
      <c r="I13" s="25">
        <f t="shared" si="13"/>
        <v>60000</v>
      </c>
      <c r="J13" s="25">
        <f t="shared" si="13"/>
        <v>100</v>
      </c>
      <c r="K13" s="21">
        <v>60000</v>
      </c>
      <c r="L13" s="25">
        <v>100</v>
      </c>
      <c r="M13" s="21">
        <v>60000</v>
      </c>
      <c r="N13" s="25">
        <f t="shared" si="12"/>
        <v>100</v>
      </c>
      <c r="O13" s="21">
        <v>70000</v>
      </c>
      <c r="P13" s="25">
        <f>(O13/M13)*100</f>
        <v>116.66666666666667</v>
      </c>
      <c r="Q13" s="21">
        <f t="shared" si="5"/>
        <v>63333.333333333336</v>
      </c>
      <c r="R13" s="21">
        <f t="shared" si="5"/>
        <v>105.55555555555556</v>
      </c>
      <c r="S13" s="21">
        <v>70000</v>
      </c>
      <c r="T13" s="21">
        <f t="shared" si="6"/>
        <v>100</v>
      </c>
      <c r="U13" s="54">
        <v>70000</v>
      </c>
      <c r="V13" s="54">
        <f t="shared" si="7"/>
        <v>100</v>
      </c>
      <c r="W13" s="57">
        <v>70000</v>
      </c>
      <c r="X13" s="57">
        <f>W13/U13*100</f>
        <v>100</v>
      </c>
      <c r="Y13" s="57">
        <f t="shared" si="14"/>
        <v>70000</v>
      </c>
      <c r="Z13" s="57">
        <f t="shared" si="14"/>
        <v>100</v>
      </c>
      <c r="AA13" s="69">
        <v>70000</v>
      </c>
      <c r="AB13" s="69">
        <f t="shared" si="8"/>
        <v>100</v>
      </c>
      <c r="AC13" s="71">
        <v>70000</v>
      </c>
      <c r="AD13" s="71">
        <f>(AC13/AA13)*100</f>
        <v>100</v>
      </c>
      <c r="AE13" s="21">
        <v>139000</v>
      </c>
      <c r="AF13" s="71">
        <f>AE13/AC13*100</f>
        <v>198.57142857142858</v>
      </c>
      <c r="AG13" s="71">
        <f t="shared" si="9"/>
        <v>93000</v>
      </c>
      <c r="AH13" s="89">
        <f t="shared" si="9"/>
        <v>132.85714285714286</v>
      </c>
      <c r="AI13" s="72">
        <f t="shared" si="10"/>
        <v>71583.333333333343</v>
      </c>
      <c r="AJ13" s="38"/>
      <c r="AK13" s="38"/>
    </row>
    <row r="14" spans="1:37" ht="63.95" customHeight="1" thickBot="1" x14ac:dyDescent="0.6">
      <c r="A14" s="80" t="s">
        <v>13</v>
      </c>
      <c r="B14" s="55">
        <f>SUM(B9:B13)</f>
        <v>2547500</v>
      </c>
      <c r="C14" s="55">
        <f>SUM(C9:C13)</f>
        <v>2547500</v>
      </c>
      <c r="D14" s="81">
        <f t="shared" si="4"/>
        <v>100</v>
      </c>
      <c r="E14" s="55">
        <f>SUM(E9:E13)</f>
        <v>2547500</v>
      </c>
      <c r="F14" s="81">
        <f t="shared" si="11"/>
        <v>100</v>
      </c>
      <c r="G14" s="55">
        <f>SUM(G9:G13)</f>
        <v>2547500</v>
      </c>
      <c r="H14" s="81">
        <f t="shared" si="11"/>
        <v>100</v>
      </c>
      <c r="I14" s="81">
        <f t="shared" si="13"/>
        <v>2547500</v>
      </c>
      <c r="J14" s="81">
        <f t="shared" si="13"/>
        <v>100</v>
      </c>
      <c r="K14" s="55">
        <v>2547500</v>
      </c>
      <c r="L14" s="81">
        <v>100</v>
      </c>
      <c r="M14" s="55">
        <f>SUM(M9:M13)</f>
        <v>2547500</v>
      </c>
      <c r="N14" s="81">
        <f t="shared" si="12"/>
        <v>100</v>
      </c>
      <c r="O14" s="55">
        <f>SUM(O9:O13)</f>
        <v>2700000</v>
      </c>
      <c r="P14" s="81">
        <f>(O14/M14)*100</f>
        <v>105.98626104023552</v>
      </c>
      <c r="Q14" s="55">
        <f t="shared" si="5"/>
        <v>2598333.3333333335</v>
      </c>
      <c r="R14" s="55">
        <f t="shared" si="5"/>
        <v>101.99542034674516</v>
      </c>
      <c r="S14" s="55">
        <f>SUM(S9:S13)</f>
        <v>2700000</v>
      </c>
      <c r="T14" s="55">
        <f t="shared" si="6"/>
        <v>100</v>
      </c>
      <c r="U14" s="55">
        <f>SUM(U9:U13)</f>
        <v>2700000</v>
      </c>
      <c r="V14" s="55">
        <f t="shared" si="7"/>
        <v>100</v>
      </c>
      <c r="W14" s="55">
        <f>SUM(W9:W13)</f>
        <v>2700000</v>
      </c>
      <c r="X14" s="55">
        <f>W14/U14*100</f>
        <v>100</v>
      </c>
      <c r="Y14" s="55">
        <f t="shared" si="14"/>
        <v>2700000</v>
      </c>
      <c r="Z14" s="55">
        <f t="shared" si="14"/>
        <v>100</v>
      </c>
      <c r="AA14" s="55">
        <f>SUM(AA9:AA13)</f>
        <v>2700000</v>
      </c>
      <c r="AB14" s="55">
        <f t="shared" si="8"/>
        <v>100</v>
      </c>
      <c r="AC14" s="55">
        <f>SUM(AC9:AC13)</f>
        <v>2700000</v>
      </c>
      <c r="AD14" s="55">
        <f>(AC14/AA14)*100</f>
        <v>100</v>
      </c>
      <c r="AE14" s="55">
        <f>SUM(AE9:AE13)</f>
        <v>2721000</v>
      </c>
      <c r="AF14" s="55">
        <f>AE14/AC14*100</f>
        <v>100.77777777777779</v>
      </c>
      <c r="AG14" s="55">
        <f t="shared" si="9"/>
        <v>2707000</v>
      </c>
      <c r="AH14" s="90">
        <f t="shared" si="9"/>
        <v>100.25925925925925</v>
      </c>
      <c r="AI14" s="82">
        <f>(I14+Q14+Y14+AG14)/4</f>
        <v>2638208.3333333335</v>
      </c>
      <c r="AJ14" s="38"/>
      <c r="AK14" s="38"/>
    </row>
    <row r="15" spans="1:37" ht="63.95" customHeight="1" thickBot="1" x14ac:dyDescent="0.6">
      <c r="A15" s="127" t="s">
        <v>61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43"/>
      <c r="AI15" s="130"/>
      <c r="AJ15" s="38"/>
      <c r="AK15" s="38"/>
    </row>
    <row r="16" spans="1:37" ht="63.95" customHeight="1" thickBot="1" x14ac:dyDescent="0.6">
      <c r="A16" s="43" t="s">
        <v>146</v>
      </c>
      <c r="B16" s="21">
        <v>75000</v>
      </c>
      <c r="C16" s="21">
        <v>75000</v>
      </c>
      <c r="D16" s="25">
        <f>(C16/B16)*100</f>
        <v>100</v>
      </c>
      <c r="E16" s="21">
        <v>75000</v>
      </c>
      <c r="F16" s="25">
        <f>(E16/C16)*100</f>
        <v>100</v>
      </c>
      <c r="G16" s="21">
        <v>75000</v>
      </c>
      <c r="H16" s="25">
        <f>(G16/E16)*100</f>
        <v>100</v>
      </c>
      <c r="I16" s="25">
        <f t="shared" ref="I16:J18" si="15">(C16+E16+G16)/3</f>
        <v>75000</v>
      </c>
      <c r="J16" s="25">
        <f t="shared" si="15"/>
        <v>100</v>
      </c>
      <c r="K16" s="21">
        <v>75000</v>
      </c>
      <c r="L16" s="25">
        <v>100</v>
      </c>
      <c r="M16" s="21">
        <v>75000</v>
      </c>
      <c r="N16" s="25">
        <f>(M16/K16)*100</f>
        <v>100</v>
      </c>
      <c r="O16" s="21">
        <v>80000</v>
      </c>
      <c r="P16" s="25">
        <f>(O16/M16)*100</f>
        <v>106.66666666666667</v>
      </c>
      <c r="Q16" s="21">
        <f t="shared" ref="Q16:R19" si="16">(K16+M16+O16)/3</f>
        <v>76666.666666666672</v>
      </c>
      <c r="R16" s="21">
        <f t="shared" si="16"/>
        <v>102.22222222222223</v>
      </c>
      <c r="S16" s="21">
        <v>80000</v>
      </c>
      <c r="T16" s="21">
        <f t="shared" ref="T16:T19" si="17">S16/O16*100</f>
        <v>100</v>
      </c>
      <c r="U16" s="54">
        <v>80000</v>
      </c>
      <c r="V16" s="54">
        <f t="shared" si="7"/>
        <v>100</v>
      </c>
      <c r="W16" s="57">
        <v>80000</v>
      </c>
      <c r="X16" s="57">
        <f>W16/U16*100</f>
        <v>100</v>
      </c>
      <c r="Y16" s="57">
        <f t="shared" ref="Y16:Z19" si="18">(S16+U16+W16)/3</f>
        <v>80000</v>
      </c>
      <c r="Z16" s="57">
        <f t="shared" si="18"/>
        <v>100</v>
      </c>
      <c r="AA16" s="69">
        <v>80000</v>
      </c>
      <c r="AB16" s="69">
        <f t="shared" ref="AB16:AB19" si="19">(AA16/W16)*100</f>
        <v>100</v>
      </c>
      <c r="AC16" s="71">
        <v>80000</v>
      </c>
      <c r="AD16" s="71">
        <f>(AC16/AA16)*100</f>
        <v>100</v>
      </c>
      <c r="AE16" s="21">
        <v>80840</v>
      </c>
      <c r="AF16" s="71">
        <f>AE16/AC16*100</f>
        <v>101.05</v>
      </c>
      <c r="AG16" s="71">
        <f>(AA16+AC16+AE16)/3</f>
        <v>80280</v>
      </c>
      <c r="AH16" s="89">
        <f>(AB16+AD16+AF16)/3</f>
        <v>100.35000000000001</v>
      </c>
      <c r="AI16" s="72">
        <f>(I16+Q16+Y16+AG16)/4</f>
        <v>77986.666666666672</v>
      </c>
      <c r="AJ16" s="38"/>
      <c r="AK16" s="38"/>
    </row>
    <row r="17" spans="1:46" ht="63.95" customHeight="1" thickBot="1" x14ac:dyDescent="0.6">
      <c r="A17" s="43" t="s">
        <v>181</v>
      </c>
      <c r="B17" s="21">
        <v>117500</v>
      </c>
      <c r="C17" s="21">
        <v>117500</v>
      </c>
      <c r="D17" s="25">
        <f>(C17/B17)*100</f>
        <v>100</v>
      </c>
      <c r="E17" s="21">
        <v>117500</v>
      </c>
      <c r="F17" s="25">
        <f t="shared" ref="F17:F19" si="20">(E17/C17)*100</f>
        <v>100</v>
      </c>
      <c r="G17" s="21">
        <v>117500</v>
      </c>
      <c r="H17" s="25">
        <f t="shared" ref="H17:H19" si="21">(G17/E17)*100</f>
        <v>100</v>
      </c>
      <c r="I17" s="25">
        <f t="shared" si="15"/>
        <v>117500</v>
      </c>
      <c r="J17" s="25">
        <f t="shared" si="15"/>
        <v>100</v>
      </c>
      <c r="K17" s="21">
        <v>117500</v>
      </c>
      <c r="L17" s="25">
        <v>100</v>
      </c>
      <c r="M17" s="21">
        <v>117500</v>
      </c>
      <c r="N17" s="25">
        <f t="shared" ref="N17:N19" si="22">(M17/K17)*100</f>
        <v>100</v>
      </c>
      <c r="O17" s="21">
        <v>124000</v>
      </c>
      <c r="P17" s="25">
        <f>(O17/M17)*100</f>
        <v>105.53191489361701</v>
      </c>
      <c r="Q17" s="21">
        <f t="shared" si="16"/>
        <v>119666.66666666667</v>
      </c>
      <c r="R17" s="21">
        <f t="shared" si="16"/>
        <v>101.84397163120566</v>
      </c>
      <c r="S17" s="21">
        <v>124000</v>
      </c>
      <c r="T17" s="21">
        <f t="shared" si="17"/>
        <v>100</v>
      </c>
      <c r="U17" s="54">
        <v>124000</v>
      </c>
      <c r="V17" s="54">
        <f t="shared" si="7"/>
        <v>100</v>
      </c>
      <c r="W17" s="57">
        <v>124000</v>
      </c>
      <c r="X17" s="57">
        <f>W17/U17*100</f>
        <v>100</v>
      </c>
      <c r="Y17" s="57">
        <f t="shared" si="18"/>
        <v>124000</v>
      </c>
      <c r="Z17" s="57">
        <f t="shared" si="18"/>
        <v>100</v>
      </c>
      <c r="AA17" s="69">
        <v>124000</v>
      </c>
      <c r="AB17" s="69">
        <f t="shared" si="19"/>
        <v>100</v>
      </c>
      <c r="AC17" s="71">
        <v>124000</v>
      </c>
      <c r="AD17" s="71">
        <f>(AC17/AA17)*100</f>
        <v>100</v>
      </c>
      <c r="AE17" s="21">
        <v>114000</v>
      </c>
      <c r="AF17" s="71">
        <f>AE17/AC17*100</f>
        <v>91.935483870967744</v>
      </c>
      <c r="AG17" s="71">
        <f>(AA17+AC17+AE17)/3</f>
        <v>120666.66666666667</v>
      </c>
      <c r="AH17" s="89">
        <f t="shared" ref="AH17:AH18" si="23">(AB17+AD17+AF17)/3</f>
        <v>97.311827956989248</v>
      </c>
      <c r="AI17" s="72">
        <f>(I17+Q17+Y17+AG17)/4</f>
        <v>120458.33333333334</v>
      </c>
      <c r="AJ17" s="38"/>
      <c r="AK17" s="38"/>
      <c r="AO17" s="36" t="s">
        <v>141</v>
      </c>
      <c r="AT17" s="36" t="s">
        <v>141</v>
      </c>
    </row>
    <row r="18" spans="1:46" ht="63.95" customHeight="1" thickBot="1" x14ac:dyDescent="0.6">
      <c r="A18" s="43" t="s">
        <v>182</v>
      </c>
      <c r="B18" s="21">
        <v>360000</v>
      </c>
      <c r="C18" s="21">
        <v>360000</v>
      </c>
      <c r="D18" s="25">
        <f>(C18/B18)*100</f>
        <v>100</v>
      </c>
      <c r="E18" s="21">
        <v>360000</v>
      </c>
      <c r="F18" s="25">
        <f t="shared" si="20"/>
        <v>100</v>
      </c>
      <c r="G18" s="21">
        <v>360000</v>
      </c>
      <c r="H18" s="25">
        <f t="shared" si="21"/>
        <v>100</v>
      </c>
      <c r="I18" s="25">
        <f t="shared" si="15"/>
        <v>360000</v>
      </c>
      <c r="J18" s="25">
        <f t="shared" si="15"/>
        <v>100</v>
      </c>
      <c r="K18" s="21">
        <v>360000</v>
      </c>
      <c r="L18" s="25">
        <v>100</v>
      </c>
      <c r="M18" s="21">
        <v>360000</v>
      </c>
      <c r="N18" s="25">
        <f t="shared" si="22"/>
        <v>100</v>
      </c>
      <c r="O18" s="21">
        <v>384000</v>
      </c>
      <c r="P18" s="25">
        <f>(O18/M18)*100</f>
        <v>106.66666666666667</v>
      </c>
      <c r="Q18" s="21">
        <f t="shared" si="16"/>
        <v>368000</v>
      </c>
      <c r="R18" s="21">
        <f t="shared" si="16"/>
        <v>102.22222222222223</v>
      </c>
      <c r="S18" s="21">
        <v>384000</v>
      </c>
      <c r="T18" s="21">
        <f t="shared" si="17"/>
        <v>100</v>
      </c>
      <c r="U18" s="54">
        <v>384000</v>
      </c>
      <c r="V18" s="54">
        <f t="shared" si="7"/>
        <v>100</v>
      </c>
      <c r="W18" s="57">
        <v>384000</v>
      </c>
      <c r="X18" s="57">
        <f>W18/U18*100</f>
        <v>100</v>
      </c>
      <c r="Y18" s="57">
        <f t="shared" si="18"/>
        <v>384000</v>
      </c>
      <c r="Z18" s="57">
        <f t="shared" si="18"/>
        <v>100</v>
      </c>
      <c r="AA18" s="69">
        <v>384000</v>
      </c>
      <c r="AB18" s="69">
        <f t="shared" si="19"/>
        <v>100</v>
      </c>
      <c r="AC18" s="71">
        <v>384000</v>
      </c>
      <c r="AD18" s="71">
        <f>(AC18/AA18)*100</f>
        <v>100</v>
      </c>
      <c r="AE18" s="21">
        <v>371500</v>
      </c>
      <c r="AF18" s="71">
        <f>AE18/AC18*100</f>
        <v>96.744791666666657</v>
      </c>
      <c r="AG18" s="71">
        <f>(AA18+AC18+AE18)/3</f>
        <v>379833.33333333331</v>
      </c>
      <c r="AH18" s="89">
        <f t="shared" si="23"/>
        <v>98.914930555555543</v>
      </c>
      <c r="AI18" s="72">
        <f>(I18+Q18+Y18+AG18)/4</f>
        <v>372958.33333333331</v>
      </c>
      <c r="AJ18" s="38"/>
      <c r="AK18" s="38"/>
    </row>
    <row r="19" spans="1:46" ht="63.95" customHeight="1" thickBot="1" x14ac:dyDescent="0.6">
      <c r="A19" s="80" t="s">
        <v>13</v>
      </c>
      <c r="B19" s="55">
        <f>SUM(B16:B18)</f>
        <v>552500</v>
      </c>
      <c r="C19" s="55">
        <f>SUM(C16:C18)</f>
        <v>552500</v>
      </c>
      <c r="D19" s="81">
        <f>(C19/B19)*100</f>
        <v>100</v>
      </c>
      <c r="E19" s="55">
        <f>SUM(E16:E18)</f>
        <v>552500</v>
      </c>
      <c r="F19" s="81">
        <f t="shared" si="20"/>
        <v>100</v>
      </c>
      <c r="G19" s="55">
        <f>SUM(G16:G18)</f>
        <v>552500</v>
      </c>
      <c r="H19" s="81">
        <f t="shared" si="21"/>
        <v>100</v>
      </c>
      <c r="I19" s="81">
        <f>SUM(I16:I18)</f>
        <v>552500</v>
      </c>
      <c r="J19" s="81">
        <f>(D19+F19+H19)/3</f>
        <v>100</v>
      </c>
      <c r="K19" s="55">
        <v>552500</v>
      </c>
      <c r="L19" s="81">
        <v>100</v>
      </c>
      <c r="M19" s="55">
        <f>SUM(M16:M18)</f>
        <v>552500</v>
      </c>
      <c r="N19" s="81">
        <f t="shared" si="22"/>
        <v>100</v>
      </c>
      <c r="O19" s="55">
        <f>SUM(O16:O18)</f>
        <v>588000</v>
      </c>
      <c r="P19" s="81">
        <f>(O19/M19)*100</f>
        <v>106.42533936651584</v>
      </c>
      <c r="Q19" s="55">
        <f t="shared" si="16"/>
        <v>564333.33333333337</v>
      </c>
      <c r="R19" s="55">
        <f t="shared" si="16"/>
        <v>102.14177978883862</v>
      </c>
      <c r="S19" s="55">
        <f>SUM(S16:S18)</f>
        <v>588000</v>
      </c>
      <c r="T19" s="55">
        <f t="shared" si="17"/>
        <v>100</v>
      </c>
      <c r="U19" s="55">
        <f>SUM(U16:U18)</f>
        <v>588000</v>
      </c>
      <c r="V19" s="55">
        <f t="shared" si="7"/>
        <v>100</v>
      </c>
      <c r="W19" s="55">
        <f>SUM(W16:W18)</f>
        <v>588000</v>
      </c>
      <c r="X19" s="55">
        <f>W19/U19*100</f>
        <v>100</v>
      </c>
      <c r="Y19" s="55">
        <f t="shared" si="18"/>
        <v>588000</v>
      </c>
      <c r="Z19" s="55">
        <f t="shared" si="18"/>
        <v>100</v>
      </c>
      <c r="AA19" s="55">
        <f>SUM(AA16:AA18)</f>
        <v>588000</v>
      </c>
      <c r="AB19" s="55">
        <f t="shared" si="19"/>
        <v>100</v>
      </c>
      <c r="AC19" s="55">
        <f>SUM(AC16:AC18)</f>
        <v>588000</v>
      </c>
      <c r="AD19" s="55">
        <f>(AC19/AA19)*100</f>
        <v>100</v>
      </c>
      <c r="AE19" s="55">
        <f>SUM(AE16:AE18)</f>
        <v>566340</v>
      </c>
      <c r="AF19" s="55">
        <f>AE19/AC19*100</f>
        <v>96.316326530612244</v>
      </c>
      <c r="AG19" s="55">
        <f>(AA19+AC19+AE19)/3</f>
        <v>580780</v>
      </c>
      <c r="AH19" s="90">
        <f>(AB19+AD19+AF19)/3</f>
        <v>98.77210884353741</v>
      </c>
      <c r="AI19" s="82">
        <f>(I19+Q19+Y19+AG19)/4</f>
        <v>571403.33333333337</v>
      </c>
      <c r="AJ19" s="38"/>
      <c r="AK19" s="38"/>
    </row>
    <row r="20" spans="1:46" ht="63.95" customHeight="1" thickBot="1" x14ac:dyDescent="0.6">
      <c r="A20" s="127" t="s">
        <v>64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43"/>
      <c r="AI20" s="130"/>
      <c r="AJ20" s="38"/>
      <c r="AK20" s="38"/>
      <c r="AM20" s="36" t="s">
        <v>141</v>
      </c>
    </row>
    <row r="21" spans="1:46" ht="63.95" customHeight="1" thickBot="1" x14ac:dyDescent="0.6">
      <c r="A21" s="43" t="s">
        <v>174</v>
      </c>
      <c r="B21" s="21">
        <v>21000</v>
      </c>
      <c r="C21" s="21">
        <v>21000</v>
      </c>
      <c r="D21" s="25">
        <f>(C21/B21)*100</f>
        <v>100</v>
      </c>
      <c r="E21" s="21">
        <v>21000</v>
      </c>
      <c r="F21" s="25">
        <f t="shared" ref="F21:H21" si="24">(E21/C21)*100</f>
        <v>100</v>
      </c>
      <c r="G21" s="21">
        <v>21000</v>
      </c>
      <c r="H21" s="25">
        <f t="shared" si="24"/>
        <v>100</v>
      </c>
      <c r="I21" s="25">
        <f t="shared" ref="I21:J23" si="25">(C21+E21+G21)/3</f>
        <v>21000</v>
      </c>
      <c r="J21" s="25">
        <f t="shared" si="25"/>
        <v>100</v>
      </c>
      <c r="K21" s="21">
        <v>21000</v>
      </c>
      <c r="L21" s="25">
        <v>100</v>
      </c>
      <c r="M21" s="21">
        <v>21000</v>
      </c>
      <c r="N21" s="25">
        <f t="shared" ref="N21" si="26">(M21/K21)*100</f>
        <v>100</v>
      </c>
      <c r="O21" s="21">
        <v>23000</v>
      </c>
      <c r="P21" s="25">
        <f>(O21/M21)*100</f>
        <v>109.52380952380953</v>
      </c>
      <c r="Q21" s="21">
        <f t="shared" ref="Q21:R23" si="27">(K21+M21+O21)/3</f>
        <v>21666.666666666668</v>
      </c>
      <c r="R21" s="21">
        <f t="shared" si="27"/>
        <v>103.17460317460318</v>
      </c>
      <c r="S21" s="21">
        <v>23000</v>
      </c>
      <c r="T21" s="21">
        <f t="shared" ref="T21:T23" si="28">S21/O21*100</f>
        <v>100</v>
      </c>
      <c r="U21" s="54">
        <v>23000</v>
      </c>
      <c r="V21" s="54">
        <f t="shared" si="7"/>
        <v>100</v>
      </c>
      <c r="W21" s="57">
        <v>23000</v>
      </c>
      <c r="X21" s="57">
        <f>W21/U21*100</f>
        <v>100</v>
      </c>
      <c r="Y21" s="57">
        <f t="shared" ref="Y21:Z23" si="29">(S21+U21+W21)/3</f>
        <v>23000</v>
      </c>
      <c r="Z21" s="57">
        <f t="shared" si="29"/>
        <v>100</v>
      </c>
      <c r="AA21" s="69">
        <v>23000</v>
      </c>
      <c r="AB21" s="69">
        <f t="shared" ref="AB21:AB23" si="30">(AA21/W21)*100</f>
        <v>100</v>
      </c>
      <c r="AC21" s="71">
        <v>23000</v>
      </c>
      <c r="AD21" s="71">
        <f>(AC21/AA21)*100</f>
        <v>100</v>
      </c>
      <c r="AE21" s="21">
        <v>31425</v>
      </c>
      <c r="AF21" s="71">
        <f>AE21/AC21*100</f>
        <v>136.63043478260869</v>
      </c>
      <c r="AG21" s="71">
        <f>(AA21+AC21+AE21)/3</f>
        <v>25808.333333333332</v>
      </c>
      <c r="AH21" s="89">
        <f t="shared" ref="AH21" si="31">(AB21+AD21+AF21)/3</f>
        <v>112.21014492753623</v>
      </c>
      <c r="AI21" s="72">
        <f t="shared" ref="AI21" si="32">(I21+Q21+Y21+AG21)/4</f>
        <v>22868.75</v>
      </c>
      <c r="AJ21" s="38"/>
      <c r="AK21" s="38"/>
    </row>
    <row r="22" spans="1:46" ht="63.95" customHeight="1" thickBot="1" x14ac:dyDescent="0.6">
      <c r="A22" s="43" t="s">
        <v>175</v>
      </c>
      <c r="B22" s="21">
        <v>5200</v>
      </c>
      <c r="C22" s="21">
        <v>5200</v>
      </c>
      <c r="D22" s="25">
        <f>(C22/B22)*100</f>
        <v>100</v>
      </c>
      <c r="E22" s="21">
        <v>5200</v>
      </c>
      <c r="F22" s="25">
        <f>(E22/C22)*100</f>
        <v>100</v>
      </c>
      <c r="G22" s="21">
        <v>5200</v>
      </c>
      <c r="H22" s="25">
        <f>(G22/E22)*100</f>
        <v>100</v>
      </c>
      <c r="I22" s="25">
        <f t="shared" si="25"/>
        <v>5200</v>
      </c>
      <c r="J22" s="25">
        <f t="shared" si="25"/>
        <v>100</v>
      </c>
      <c r="K22" s="21">
        <v>5200</v>
      </c>
      <c r="L22" s="25">
        <v>100</v>
      </c>
      <c r="M22" s="21">
        <v>5200</v>
      </c>
      <c r="N22" s="25">
        <f>(M22/K22)*100</f>
        <v>100</v>
      </c>
      <c r="O22" s="21">
        <v>6200</v>
      </c>
      <c r="P22" s="25">
        <f>(O22/M22)*100</f>
        <v>119.23076923076923</v>
      </c>
      <c r="Q22" s="21">
        <f t="shared" si="27"/>
        <v>5533.333333333333</v>
      </c>
      <c r="R22" s="21">
        <f t="shared" si="27"/>
        <v>106.41025641025641</v>
      </c>
      <c r="S22" s="21">
        <v>6200</v>
      </c>
      <c r="T22" s="21">
        <f t="shared" si="28"/>
        <v>100</v>
      </c>
      <c r="U22" s="54">
        <v>6200</v>
      </c>
      <c r="V22" s="54">
        <f t="shared" si="7"/>
        <v>100</v>
      </c>
      <c r="W22" s="57">
        <v>6200</v>
      </c>
      <c r="X22" s="57">
        <f>W22/U22*100</f>
        <v>100</v>
      </c>
      <c r="Y22" s="57">
        <f t="shared" si="29"/>
        <v>6200</v>
      </c>
      <c r="Z22" s="57">
        <f t="shared" si="29"/>
        <v>100</v>
      </c>
      <c r="AA22" s="69">
        <v>6200</v>
      </c>
      <c r="AB22" s="69">
        <f t="shared" si="30"/>
        <v>100</v>
      </c>
      <c r="AC22" s="71">
        <v>6200</v>
      </c>
      <c r="AD22" s="71">
        <f>(AC22/AA22)*100</f>
        <v>100</v>
      </c>
      <c r="AE22" s="21">
        <v>9200</v>
      </c>
      <c r="AF22" s="71">
        <f>AE22/AC22*100</f>
        <v>148.38709677419354</v>
      </c>
      <c r="AG22" s="71">
        <f>(AA22+AC22+AE22)/3</f>
        <v>7200</v>
      </c>
      <c r="AH22" s="89">
        <f>(AB22+AD22+AF22)/3</f>
        <v>116.12903225806451</v>
      </c>
      <c r="AI22" s="72">
        <f>(I22+Q22+Y22+AG22)/4</f>
        <v>6033.333333333333</v>
      </c>
      <c r="AJ22" s="38"/>
      <c r="AK22" s="38"/>
    </row>
    <row r="23" spans="1:46" ht="63.95" customHeight="1" thickBot="1" x14ac:dyDescent="0.6">
      <c r="A23" s="80" t="s">
        <v>13</v>
      </c>
      <c r="B23" s="55">
        <f>SUM(B21:B22)</f>
        <v>26200</v>
      </c>
      <c r="C23" s="55">
        <f>SUM(C21:C22)</f>
        <v>26200</v>
      </c>
      <c r="D23" s="81">
        <f>(C23/B23)*100</f>
        <v>100</v>
      </c>
      <c r="E23" s="55">
        <f>SUM(E21:E22)</f>
        <v>26200</v>
      </c>
      <c r="F23" s="81">
        <f>(E23/C23)*100</f>
        <v>100</v>
      </c>
      <c r="G23" s="55">
        <f>SUM(G21:G22)</f>
        <v>26200</v>
      </c>
      <c r="H23" s="81">
        <f>(G23/E23)*100</f>
        <v>100</v>
      </c>
      <c r="I23" s="81">
        <f t="shared" si="25"/>
        <v>26200</v>
      </c>
      <c r="J23" s="81">
        <f t="shared" si="25"/>
        <v>100</v>
      </c>
      <c r="K23" s="55">
        <v>26200</v>
      </c>
      <c r="L23" s="81">
        <v>100</v>
      </c>
      <c r="M23" s="55">
        <f>SUM(M21:M22)</f>
        <v>26200</v>
      </c>
      <c r="N23" s="81">
        <f>(M23/K23)*100</f>
        <v>100</v>
      </c>
      <c r="O23" s="55">
        <f>SUM(O21:O22)</f>
        <v>29200</v>
      </c>
      <c r="P23" s="81">
        <f>(O23/M23)*100</f>
        <v>111.45038167938932</v>
      </c>
      <c r="Q23" s="55">
        <f t="shared" si="27"/>
        <v>27200</v>
      </c>
      <c r="R23" s="55">
        <f t="shared" si="27"/>
        <v>103.81679389312978</v>
      </c>
      <c r="S23" s="55">
        <f>SUM(S21:S22)</f>
        <v>29200</v>
      </c>
      <c r="T23" s="55">
        <f t="shared" si="28"/>
        <v>100</v>
      </c>
      <c r="U23" s="55">
        <f>SUM(U21:U22)</f>
        <v>29200</v>
      </c>
      <c r="V23" s="55">
        <f t="shared" si="7"/>
        <v>100</v>
      </c>
      <c r="W23" s="55">
        <f>SUM(W21:W22)</f>
        <v>29200</v>
      </c>
      <c r="X23" s="55">
        <f>W23/U23*100</f>
        <v>100</v>
      </c>
      <c r="Y23" s="55">
        <f t="shared" si="29"/>
        <v>29200</v>
      </c>
      <c r="Z23" s="55">
        <f t="shared" si="29"/>
        <v>100</v>
      </c>
      <c r="AA23" s="55">
        <f>SUM(AA21:AA22)</f>
        <v>29200</v>
      </c>
      <c r="AB23" s="55">
        <f t="shared" si="30"/>
        <v>100</v>
      </c>
      <c r="AC23" s="55">
        <f>SUM(AC21:AC22)</f>
        <v>29200</v>
      </c>
      <c r="AD23" s="55">
        <f>(AC23/AA23)*100</f>
        <v>100</v>
      </c>
      <c r="AE23" s="55">
        <f>SUM(AE21:AE22)</f>
        <v>40625</v>
      </c>
      <c r="AF23" s="55">
        <f>AE23/AC23*100</f>
        <v>139.12671232876713</v>
      </c>
      <c r="AG23" s="55">
        <f>(AA23+AC23+AE23)/3</f>
        <v>33008.333333333336</v>
      </c>
      <c r="AH23" s="90">
        <f>(AB23+AD23+AF23)/3</f>
        <v>113.04223744292237</v>
      </c>
      <c r="AI23" s="82">
        <f>(I23+Q23+Y23+AG23)/4</f>
        <v>28902.083333333336</v>
      </c>
      <c r="AJ23" s="38"/>
      <c r="AK23" s="38"/>
    </row>
    <row r="24" spans="1:46" ht="63.95" customHeight="1" thickBot="1" x14ac:dyDescent="0.6">
      <c r="A24" s="127" t="s">
        <v>65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43"/>
      <c r="AI24" s="130"/>
      <c r="AJ24" s="38"/>
      <c r="AK24" s="38"/>
    </row>
    <row r="25" spans="1:46" ht="63.95" customHeight="1" thickBot="1" x14ac:dyDescent="0.6">
      <c r="A25" s="43" t="s">
        <v>66</v>
      </c>
      <c r="B25" s="21">
        <v>3000</v>
      </c>
      <c r="C25" s="21">
        <v>3000</v>
      </c>
      <c r="D25" s="25">
        <f>(C25/B25)*100</f>
        <v>100</v>
      </c>
      <c r="E25" s="21">
        <v>3000</v>
      </c>
      <c r="F25" s="25">
        <f t="shared" ref="F25" si="33">(E25/C25)*100</f>
        <v>100</v>
      </c>
      <c r="G25" s="21">
        <v>3000</v>
      </c>
      <c r="H25" s="25">
        <f t="shared" ref="H25" si="34">(G25/E25)*100</f>
        <v>100</v>
      </c>
      <c r="I25" s="25">
        <f t="shared" ref="I25:J25" si="35">(C25+E25+G25)/3</f>
        <v>3000</v>
      </c>
      <c r="J25" s="25">
        <f t="shared" si="35"/>
        <v>100</v>
      </c>
      <c r="K25" s="21">
        <v>3000</v>
      </c>
      <c r="L25" s="25">
        <v>100</v>
      </c>
      <c r="M25" s="21">
        <v>3000</v>
      </c>
      <c r="N25" s="25">
        <f t="shared" ref="N25" si="36">(M25/K25)*100</f>
        <v>100</v>
      </c>
      <c r="O25" s="21">
        <v>3000</v>
      </c>
      <c r="P25" s="25">
        <f>(O25/M25)*100</f>
        <v>100</v>
      </c>
      <c r="Q25" s="21">
        <f t="shared" ref="Q25:R27" si="37">(K25+M25+O25)/3</f>
        <v>3000</v>
      </c>
      <c r="R25" s="21">
        <f t="shared" si="37"/>
        <v>100</v>
      </c>
      <c r="S25" s="21">
        <v>3000</v>
      </c>
      <c r="T25" s="21">
        <f t="shared" ref="T25:T27" si="38">S25/O25*100</f>
        <v>100</v>
      </c>
      <c r="U25" s="54">
        <v>3000</v>
      </c>
      <c r="V25" s="54">
        <f t="shared" si="7"/>
        <v>100</v>
      </c>
      <c r="W25" s="57">
        <v>3000</v>
      </c>
      <c r="X25" s="57">
        <f t="shared" ref="X25:X27" si="39">W25/U25*100</f>
        <v>100</v>
      </c>
      <c r="Y25" s="57">
        <f>(S25+U25+W25)/3</f>
        <v>3000</v>
      </c>
      <c r="Z25" s="57">
        <f t="shared" ref="Z25:Z27" si="40">(T25+V25+X25)/3</f>
        <v>100</v>
      </c>
      <c r="AA25" s="69">
        <v>3000</v>
      </c>
      <c r="AB25" s="69">
        <f t="shared" ref="AB25:AB27" si="41">(AA25/W25)*100</f>
        <v>100</v>
      </c>
      <c r="AC25" s="71">
        <v>3000</v>
      </c>
      <c r="AD25" s="71">
        <f>(AC25/AA25)*100</f>
        <v>100</v>
      </c>
      <c r="AE25" s="21">
        <v>3500</v>
      </c>
      <c r="AF25" s="71">
        <f>AE25/AC25*100</f>
        <v>116.66666666666667</v>
      </c>
      <c r="AG25" s="71">
        <f>(AA25+AC25+AE25)/3</f>
        <v>3166.6666666666665</v>
      </c>
      <c r="AH25" s="89">
        <f t="shared" ref="AH25" si="42">(AB25+AD25+AF25)/3</f>
        <v>105.55555555555556</v>
      </c>
      <c r="AI25" s="72">
        <f t="shared" ref="AI25" si="43">(I25+Q25+Y25+AG25)/4</f>
        <v>3041.6666666666665</v>
      </c>
      <c r="AJ25" s="38"/>
      <c r="AK25" s="38"/>
    </row>
    <row r="26" spans="1:46" ht="63.95" customHeight="1" thickBot="1" x14ac:dyDescent="0.6">
      <c r="A26" s="43" t="s">
        <v>277</v>
      </c>
      <c r="B26" s="21">
        <v>25750</v>
      </c>
      <c r="C26" s="21">
        <v>25750</v>
      </c>
      <c r="D26" s="25">
        <f>(C26/B26)*100</f>
        <v>100</v>
      </c>
      <c r="E26" s="21">
        <v>25750</v>
      </c>
      <c r="F26" s="25">
        <f>(E26/C26)*100</f>
        <v>100</v>
      </c>
      <c r="G26" s="21">
        <v>25750</v>
      </c>
      <c r="H26" s="25">
        <f>(G26/E26)*100</f>
        <v>100</v>
      </c>
      <c r="I26" s="25">
        <f>(C26+E26+G26)/3</f>
        <v>25750</v>
      </c>
      <c r="J26" s="25">
        <f>(D26+F26+H26)/3</f>
        <v>100</v>
      </c>
      <c r="K26" s="21">
        <v>25750</v>
      </c>
      <c r="L26" s="25">
        <v>100</v>
      </c>
      <c r="M26" s="21">
        <v>25750</v>
      </c>
      <c r="N26" s="25">
        <f>(M26/K26)*100</f>
        <v>100</v>
      </c>
      <c r="O26" s="21">
        <v>25750</v>
      </c>
      <c r="P26" s="25">
        <f>(O26/M26)*100</f>
        <v>100</v>
      </c>
      <c r="Q26" s="21">
        <f t="shared" si="37"/>
        <v>25750</v>
      </c>
      <c r="R26" s="21">
        <f t="shared" si="37"/>
        <v>100</v>
      </c>
      <c r="S26" s="21">
        <v>25750</v>
      </c>
      <c r="T26" s="21">
        <f t="shared" si="38"/>
        <v>100</v>
      </c>
      <c r="U26" s="54">
        <v>25750</v>
      </c>
      <c r="V26" s="54">
        <f t="shared" si="7"/>
        <v>100</v>
      </c>
      <c r="W26" s="57">
        <v>25750</v>
      </c>
      <c r="X26" s="57">
        <f t="shared" si="39"/>
        <v>100</v>
      </c>
      <c r="Y26" s="57">
        <f>(S26+U26+W26)/3</f>
        <v>25750</v>
      </c>
      <c r="Z26" s="57">
        <f t="shared" si="40"/>
        <v>100</v>
      </c>
      <c r="AA26" s="69">
        <v>25750</v>
      </c>
      <c r="AB26" s="69">
        <f t="shared" si="41"/>
        <v>100</v>
      </c>
      <c r="AC26" s="71">
        <v>25750</v>
      </c>
      <c r="AD26" s="71">
        <f>(AC26/AA26)*100</f>
        <v>100</v>
      </c>
      <c r="AE26" s="21">
        <v>33000</v>
      </c>
      <c r="AF26" s="71">
        <f>AE26/AC26*100</f>
        <v>128.15533980582526</v>
      </c>
      <c r="AG26" s="71">
        <f>(AA26+AC26+AE26)/3</f>
        <v>28166.666666666668</v>
      </c>
      <c r="AH26" s="89">
        <f>(AB26+AD26+AF26)/3</f>
        <v>109.38511326860844</v>
      </c>
      <c r="AI26" s="72">
        <f>(I26+Q26+Y26+AG26)/4</f>
        <v>26354.166666666668</v>
      </c>
      <c r="AJ26" s="38"/>
      <c r="AK26" s="38"/>
    </row>
    <row r="27" spans="1:46" ht="63.95" customHeight="1" thickBot="1" x14ac:dyDescent="0.6">
      <c r="A27" s="80" t="s">
        <v>13</v>
      </c>
      <c r="B27" s="55">
        <f>SUM(B25:B26)</f>
        <v>28750</v>
      </c>
      <c r="C27" s="55">
        <f>SUM(C25:C26)</f>
        <v>28750</v>
      </c>
      <c r="D27" s="81">
        <f>(C27/B27)*100</f>
        <v>100</v>
      </c>
      <c r="E27" s="55">
        <f>SUM(E25:E26)</f>
        <v>28750</v>
      </c>
      <c r="F27" s="81">
        <f>(E27/C27)*100</f>
        <v>100</v>
      </c>
      <c r="G27" s="55">
        <f>SUM(G25:G26)</f>
        <v>28750</v>
      </c>
      <c r="H27" s="81">
        <f>(G27/F27)*100</f>
        <v>28750</v>
      </c>
      <c r="I27" s="81">
        <f>(C27+E27+G27)/3</f>
        <v>28750</v>
      </c>
      <c r="J27" s="81">
        <f>(D27+F27+H27)/3</f>
        <v>9650</v>
      </c>
      <c r="K27" s="55">
        <v>28750</v>
      </c>
      <c r="L27" s="81">
        <v>100</v>
      </c>
      <c r="M27" s="55">
        <f>SUM(M25:M26)</f>
        <v>28750</v>
      </c>
      <c r="N27" s="81">
        <f>(M27/K27)*100</f>
        <v>100</v>
      </c>
      <c r="O27" s="55">
        <f>SUM(O25:O26)</f>
        <v>28750</v>
      </c>
      <c r="P27" s="81">
        <f>(O27/M27)*100</f>
        <v>100</v>
      </c>
      <c r="Q27" s="55">
        <f t="shared" si="37"/>
        <v>28750</v>
      </c>
      <c r="R27" s="55">
        <f t="shared" si="37"/>
        <v>100</v>
      </c>
      <c r="S27" s="55">
        <f>SUM(S25:S26)</f>
        <v>28750</v>
      </c>
      <c r="T27" s="55">
        <f t="shared" si="38"/>
        <v>100</v>
      </c>
      <c r="U27" s="55">
        <f>SUM(U25:U26)</f>
        <v>28750</v>
      </c>
      <c r="V27" s="55">
        <f t="shared" si="7"/>
        <v>100</v>
      </c>
      <c r="W27" s="55">
        <f>SUM(W25:W26)</f>
        <v>28750</v>
      </c>
      <c r="X27" s="55">
        <f t="shared" si="39"/>
        <v>100</v>
      </c>
      <c r="Y27" s="55">
        <f>(S27+U27+W27)/3</f>
        <v>28750</v>
      </c>
      <c r="Z27" s="55">
        <f t="shared" si="40"/>
        <v>100</v>
      </c>
      <c r="AA27" s="55">
        <f>SUM(AA25:AA26)</f>
        <v>28750</v>
      </c>
      <c r="AB27" s="55">
        <f t="shared" si="41"/>
        <v>100</v>
      </c>
      <c r="AC27" s="55">
        <f>SUM(AC25:AC26)</f>
        <v>28750</v>
      </c>
      <c r="AD27" s="55">
        <f>(AC27/AA27)*100</f>
        <v>100</v>
      </c>
      <c r="AE27" s="55">
        <f>SUM(AE25:AE26)</f>
        <v>36500</v>
      </c>
      <c r="AF27" s="55">
        <f>AE27/AC27*100</f>
        <v>126.95652173913044</v>
      </c>
      <c r="AG27" s="55">
        <f>(AA27+AC27+AE27)/3</f>
        <v>31333.333333333332</v>
      </c>
      <c r="AH27" s="90">
        <f>(AB27+AD27+AF27)/3</f>
        <v>108.98550724637681</v>
      </c>
      <c r="AI27" s="82">
        <f>(I27+Q27+Y27+AG27)/4</f>
        <v>29395.833333333332</v>
      </c>
      <c r="AJ27" s="38"/>
      <c r="AK27" s="38"/>
    </row>
    <row r="28" spans="1:46" ht="63.95" customHeight="1" thickBot="1" x14ac:dyDescent="0.6">
      <c r="A28" s="127" t="s">
        <v>67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43"/>
      <c r="AI28" s="130"/>
      <c r="AJ28" s="38"/>
      <c r="AK28" s="38"/>
    </row>
    <row r="29" spans="1:46" ht="63.95" customHeight="1" thickBot="1" x14ac:dyDescent="0.6">
      <c r="A29" s="35" t="s">
        <v>68</v>
      </c>
      <c r="B29" s="35">
        <v>2566230</v>
      </c>
      <c r="C29" s="35">
        <v>2566230</v>
      </c>
      <c r="D29" s="35">
        <f t="shared" ref="D29:D30" si="44">(C29/B29)*100</f>
        <v>100</v>
      </c>
      <c r="E29" s="35">
        <v>2566230</v>
      </c>
      <c r="F29" s="35">
        <f t="shared" ref="F29:F30" si="45">(E29/C29)*100</f>
        <v>100</v>
      </c>
      <c r="G29" s="35">
        <v>2566230</v>
      </c>
      <c r="H29" s="35">
        <f t="shared" ref="H29:H30" si="46">(G29/E29)*100</f>
        <v>100</v>
      </c>
      <c r="I29" s="35">
        <f>(C29+E29+G29)/3</f>
        <v>2566230</v>
      </c>
      <c r="J29" s="35">
        <f t="shared" ref="J29:J30" si="47">(D29+F29+H29)/3</f>
        <v>100</v>
      </c>
      <c r="K29" s="35">
        <v>2566230</v>
      </c>
      <c r="L29" s="35">
        <f>(K29/G29)*100</f>
        <v>100</v>
      </c>
      <c r="M29" s="35">
        <v>2566230</v>
      </c>
      <c r="N29" s="35">
        <f>(M29/K29)*100</f>
        <v>100</v>
      </c>
      <c r="O29" s="35">
        <v>2569800</v>
      </c>
      <c r="P29" s="35">
        <f>O29/M29*100</f>
        <v>100.13911457663576</v>
      </c>
      <c r="Q29" s="35">
        <f>(K29+M29+O29)/3</f>
        <v>2567420</v>
      </c>
      <c r="R29" s="35">
        <f t="shared" ref="R29" si="48">(L29+N29+P29)/3</f>
        <v>100.04637152554524</v>
      </c>
      <c r="S29" s="35">
        <v>2569800</v>
      </c>
      <c r="T29" s="35">
        <f>S29/O29*100</f>
        <v>100</v>
      </c>
      <c r="U29" s="35">
        <v>2569800</v>
      </c>
      <c r="V29" s="35">
        <f>U29/S29*100</f>
        <v>100</v>
      </c>
      <c r="W29" s="35">
        <v>2569800</v>
      </c>
      <c r="X29" s="35">
        <f>W29/U29*100</f>
        <v>100</v>
      </c>
      <c r="Y29" s="35">
        <f>(S29+U29+W29)/3</f>
        <v>2569800</v>
      </c>
      <c r="Z29" s="35">
        <f t="shared" ref="Z29:Z30" si="49">(T29+V29+X29)/3</f>
        <v>100</v>
      </c>
      <c r="AA29" s="35">
        <v>2569800</v>
      </c>
      <c r="AB29" s="35">
        <f>(AA29/W29)*100</f>
        <v>100</v>
      </c>
      <c r="AC29" s="35">
        <v>2569800</v>
      </c>
      <c r="AD29" s="35">
        <f>AC29/AA29*100</f>
        <v>100</v>
      </c>
      <c r="AE29" s="35">
        <v>2706200</v>
      </c>
      <c r="AF29" s="35">
        <f>AE29/AC29*100</f>
        <v>105.30780605494591</v>
      </c>
      <c r="AG29" s="35">
        <f>(AA29+AC29+AE29)/3</f>
        <v>2615266.6666666665</v>
      </c>
      <c r="AH29" s="109">
        <f>(AB29+AD29+AF29)/3</f>
        <v>101.76926868498197</v>
      </c>
      <c r="AI29" s="35">
        <f>(I29+Q29+Y29+AG29)/4</f>
        <v>2579679.1666666665</v>
      </c>
      <c r="AJ29" s="38"/>
      <c r="AK29" s="38"/>
    </row>
    <row r="30" spans="1:46" ht="63.95" customHeight="1" thickBot="1" x14ac:dyDescent="0.6">
      <c r="A30" s="35" t="s">
        <v>69</v>
      </c>
      <c r="B30" s="35">
        <v>311000</v>
      </c>
      <c r="C30" s="35">
        <v>311000</v>
      </c>
      <c r="D30" s="35">
        <f t="shared" si="44"/>
        <v>100</v>
      </c>
      <c r="E30" s="35">
        <v>311000</v>
      </c>
      <c r="F30" s="35">
        <f t="shared" si="45"/>
        <v>100</v>
      </c>
      <c r="G30" s="35">
        <v>311000</v>
      </c>
      <c r="H30" s="35">
        <f t="shared" si="46"/>
        <v>100</v>
      </c>
      <c r="I30" s="35">
        <f>(C30+E30+G30)/3</f>
        <v>311000</v>
      </c>
      <c r="J30" s="35">
        <f t="shared" si="47"/>
        <v>100</v>
      </c>
      <c r="K30" s="35">
        <v>311000</v>
      </c>
      <c r="L30" s="35">
        <f>(K30/G30)*100</f>
        <v>100</v>
      </c>
      <c r="M30" s="35">
        <v>311000</v>
      </c>
      <c r="N30" s="35">
        <f>(M30/K30)*100</f>
        <v>100</v>
      </c>
      <c r="O30" s="35">
        <v>268000</v>
      </c>
      <c r="P30" s="35">
        <f>O30/M30*100</f>
        <v>86.173633440514479</v>
      </c>
      <c r="Q30" s="35">
        <f>(K30+M30+O30)/3</f>
        <v>296666.66666666669</v>
      </c>
      <c r="R30" s="35">
        <f>(L30+N30+P30)/3</f>
        <v>95.39121114683816</v>
      </c>
      <c r="S30" s="35">
        <v>268000</v>
      </c>
      <c r="T30" s="35">
        <f>S30/O30*100</f>
        <v>100</v>
      </c>
      <c r="U30" s="35">
        <v>268000</v>
      </c>
      <c r="V30" s="35">
        <f>U30/S30*100</f>
        <v>100</v>
      </c>
      <c r="W30" s="35">
        <v>268000</v>
      </c>
      <c r="X30" s="35">
        <f>W30/U30*100</f>
        <v>100</v>
      </c>
      <c r="Y30" s="35">
        <f>(S30+U30+W30)/3</f>
        <v>268000</v>
      </c>
      <c r="Z30" s="35">
        <f t="shared" si="49"/>
        <v>100</v>
      </c>
      <c r="AA30" s="35">
        <v>268000</v>
      </c>
      <c r="AB30" s="35">
        <f>(AA30/W30)*100</f>
        <v>100</v>
      </c>
      <c r="AC30" s="35">
        <v>268000</v>
      </c>
      <c r="AD30" s="35">
        <f>AC30/AA30*100</f>
        <v>100</v>
      </c>
      <c r="AE30" s="35">
        <v>461300</v>
      </c>
      <c r="AF30" s="35">
        <f>AE30/AC30*100</f>
        <v>172.12686567164178</v>
      </c>
      <c r="AG30" s="35">
        <f>(AA30+AC30+AE30)/3</f>
        <v>332433.33333333331</v>
      </c>
      <c r="AH30" s="109">
        <f>(AB30+AD30+AF30)/3</f>
        <v>124.04228855721392</v>
      </c>
      <c r="AI30" s="35">
        <f>(I30+Q30+Y30+AG30)/4</f>
        <v>302025</v>
      </c>
      <c r="AJ30" s="38"/>
      <c r="AK30" s="38"/>
    </row>
    <row r="31" spans="1:46" ht="63.95" customHeight="1" thickBot="1" x14ac:dyDescent="0.6">
      <c r="A31" s="43" t="s">
        <v>70</v>
      </c>
      <c r="B31" s="21" t="s">
        <v>47</v>
      </c>
      <c r="C31" s="122" t="s">
        <v>47</v>
      </c>
      <c r="D31" s="122" t="s">
        <v>47</v>
      </c>
      <c r="E31" s="122" t="s">
        <v>47</v>
      </c>
      <c r="F31" s="122" t="s">
        <v>47</v>
      </c>
      <c r="G31" s="122" t="s">
        <v>47</v>
      </c>
      <c r="H31" s="122" t="s">
        <v>47</v>
      </c>
      <c r="I31" s="122" t="s">
        <v>47</v>
      </c>
      <c r="J31" s="122" t="s">
        <v>47</v>
      </c>
      <c r="K31" s="122" t="s">
        <v>47</v>
      </c>
      <c r="L31" s="122" t="s">
        <v>47</v>
      </c>
      <c r="M31" s="122" t="s">
        <v>47</v>
      </c>
      <c r="N31" s="122" t="s">
        <v>47</v>
      </c>
      <c r="O31" s="122" t="s">
        <v>47</v>
      </c>
      <c r="P31" s="122" t="s">
        <v>47</v>
      </c>
      <c r="Q31" s="122" t="s">
        <v>47</v>
      </c>
      <c r="R31" s="122" t="s">
        <v>47</v>
      </c>
      <c r="S31" s="122" t="s">
        <v>47</v>
      </c>
      <c r="T31" s="122" t="s">
        <v>47</v>
      </c>
      <c r="U31" s="122" t="s">
        <v>47</v>
      </c>
      <c r="V31" s="122" t="s">
        <v>47</v>
      </c>
      <c r="W31" s="122" t="s">
        <v>47</v>
      </c>
      <c r="X31" s="122" t="s">
        <v>47</v>
      </c>
      <c r="Y31" s="122" t="s">
        <v>47</v>
      </c>
      <c r="Z31" s="122" t="s">
        <v>47</v>
      </c>
      <c r="AA31" s="122" t="s">
        <v>47</v>
      </c>
      <c r="AB31" s="122" t="s">
        <v>47</v>
      </c>
      <c r="AC31" s="122" t="s">
        <v>47</v>
      </c>
      <c r="AD31" s="122" t="s">
        <v>47</v>
      </c>
      <c r="AE31" s="21">
        <v>800</v>
      </c>
      <c r="AF31" s="71" t="s">
        <v>47</v>
      </c>
      <c r="AG31" s="71">
        <f>(AE31)/1</f>
        <v>800</v>
      </c>
      <c r="AH31" s="89" t="s">
        <v>47</v>
      </c>
      <c r="AI31" s="72">
        <f>(AG31)/1</f>
        <v>800</v>
      </c>
      <c r="AJ31" s="38"/>
      <c r="AK31" s="38"/>
    </row>
    <row r="32" spans="1:46" ht="63.95" customHeight="1" thickBot="1" x14ac:dyDescent="0.6">
      <c r="A32" s="43" t="s">
        <v>71</v>
      </c>
      <c r="B32" s="122" t="s">
        <v>47</v>
      </c>
      <c r="C32" s="122" t="s">
        <v>47</v>
      </c>
      <c r="D32" s="122" t="s">
        <v>47</v>
      </c>
      <c r="E32" s="122" t="s">
        <v>47</v>
      </c>
      <c r="F32" s="122" t="s">
        <v>47</v>
      </c>
      <c r="G32" s="122" t="s">
        <v>47</v>
      </c>
      <c r="H32" s="122" t="s">
        <v>47</v>
      </c>
      <c r="I32" s="122" t="s">
        <v>47</v>
      </c>
      <c r="J32" s="122" t="s">
        <v>47</v>
      </c>
      <c r="K32" s="122" t="s">
        <v>47</v>
      </c>
      <c r="L32" s="122" t="s">
        <v>47</v>
      </c>
      <c r="M32" s="122" t="s">
        <v>47</v>
      </c>
      <c r="N32" s="122" t="s">
        <v>47</v>
      </c>
      <c r="O32" s="122" t="s">
        <v>47</v>
      </c>
      <c r="P32" s="122" t="s">
        <v>47</v>
      </c>
      <c r="Q32" s="122" t="s">
        <v>47</v>
      </c>
      <c r="R32" s="122" t="s">
        <v>47</v>
      </c>
      <c r="S32" s="122" t="s">
        <v>47</v>
      </c>
      <c r="T32" s="122" t="s">
        <v>47</v>
      </c>
      <c r="U32" s="122" t="s">
        <v>47</v>
      </c>
      <c r="V32" s="122" t="s">
        <v>47</v>
      </c>
      <c r="W32" s="122" t="s">
        <v>47</v>
      </c>
      <c r="X32" s="122" t="s">
        <v>47</v>
      </c>
      <c r="Y32" s="122" t="s">
        <v>47</v>
      </c>
      <c r="Z32" s="122" t="s">
        <v>47</v>
      </c>
      <c r="AA32" s="122" t="s">
        <v>47</v>
      </c>
      <c r="AB32" s="122" t="s">
        <v>47</v>
      </c>
      <c r="AC32" s="122" t="s">
        <v>47</v>
      </c>
      <c r="AD32" s="122" t="s">
        <v>47</v>
      </c>
      <c r="AE32" s="122" t="s">
        <v>47</v>
      </c>
      <c r="AF32" s="122" t="s">
        <v>47</v>
      </c>
      <c r="AG32" s="122" t="s">
        <v>47</v>
      </c>
      <c r="AH32" s="122" t="s">
        <v>47</v>
      </c>
      <c r="AI32" s="122" t="s">
        <v>47</v>
      </c>
      <c r="AJ32" s="38"/>
      <c r="AK32" s="38"/>
    </row>
    <row r="33" spans="1:44" ht="63.95" customHeight="1" thickBot="1" x14ac:dyDescent="0.6">
      <c r="A33" s="80" t="s">
        <v>13</v>
      </c>
      <c r="B33" s="55">
        <f>SUM(B29:B32)</f>
        <v>2877230</v>
      </c>
      <c r="C33" s="55">
        <f>SUM(C29:C32)</f>
        <v>2877230</v>
      </c>
      <c r="D33" s="81">
        <f>(C33/B33)*100</f>
        <v>100</v>
      </c>
      <c r="E33" s="55">
        <f>SUM(E29:E32)</f>
        <v>2877230</v>
      </c>
      <c r="F33" s="81">
        <f>(E33/C33)*100</f>
        <v>100</v>
      </c>
      <c r="G33" s="55">
        <f>SUM(G29:G32)</f>
        <v>2877230</v>
      </c>
      <c r="H33" s="81">
        <f>(G33/E33)*100</f>
        <v>100</v>
      </c>
      <c r="I33" s="81">
        <f>SUM(I29:I32)</f>
        <v>2877230</v>
      </c>
      <c r="J33" s="81">
        <f>(D33+F33+H33)/3</f>
        <v>100</v>
      </c>
      <c r="K33" s="55">
        <v>2877230</v>
      </c>
      <c r="L33" s="81">
        <v>100</v>
      </c>
      <c r="M33" s="55">
        <f>SUM(M29:M32)</f>
        <v>2877230</v>
      </c>
      <c r="N33" s="81">
        <f>(M33/K33)*100</f>
        <v>100</v>
      </c>
      <c r="O33" s="55">
        <f>SUM(O29:O32)</f>
        <v>2837800</v>
      </c>
      <c r="P33" s="81">
        <f>(O33/M33)*100</f>
        <v>98.629584704733375</v>
      </c>
      <c r="Q33" s="55">
        <f t="shared" ref="Q33:R33" si="50">(K33+M33+O33)/3</f>
        <v>2864086.6666666665</v>
      </c>
      <c r="R33" s="55">
        <f t="shared" si="50"/>
        <v>99.543194901577792</v>
      </c>
      <c r="S33" s="55">
        <f>SUM(S29:S32)</f>
        <v>2837800</v>
      </c>
      <c r="T33" s="55">
        <f t="shared" ref="T33" si="51">S33/O33*100</f>
        <v>100</v>
      </c>
      <c r="U33" s="55">
        <f>SUM(U29:U32)</f>
        <v>2837800</v>
      </c>
      <c r="V33" s="55">
        <f t="shared" si="7"/>
        <v>100</v>
      </c>
      <c r="W33" s="55">
        <f>SUM(W29:W32)</f>
        <v>2837800</v>
      </c>
      <c r="X33" s="55">
        <f>W33/U33*100</f>
        <v>100</v>
      </c>
      <c r="Y33" s="55">
        <f>(S33+U33+W33)/3</f>
        <v>2837800</v>
      </c>
      <c r="Z33" s="55">
        <f>(T33+V33+X33)/3</f>
        <v>100</v>
      </c>
      <c r="AA33" s="55">
        <f>SUM(AA29:AA32)</f>
        <v>2837800</v>
      </c>
      <c r="AB33" s="55">
        <f t="shared" ref="AB33" si="52">(AA33/W33)*100</f>
        <v>100</v>
      </c>
      <c r="AC33" s="55">
        <f>SUM(AC29:AC32)</f>
        <v>2837800</v>
      </c>
      <c r="AD33" s="55">
        <f>(AC33/AA33)*100</f>
        <v>100</v>
      </c>
      <c r="AE33" s="55">
        <f>SUM(AE29:AE32)</f>
        <v>3168300</v>
      </c>
      <c r="AF33" s="55">
        <f>AE33/AC33*100</f>
        <v>111.64634576080061</v>
      </c>
      <c r="AG33" s="55">
        <f>(AA33+AC33+AE33)/3</f>
        <v>2947966.6666666665</v>
      </c>
      <c r="AH33" s="90">
        <f>(AB33+AD33+AF33)/3</f>
        <v>103.8821152536002</v>
      </c>
      <c r="AI33" s="82">
        <f>(I33+Q33+Y33+AG33)/4</f>
        <v>2881770.833333333</v>
      </c>
      <c r="AJ33" s="38" t="s">
        <v>141</v>
      </c>
      <c r="AK33" s="38"/>
    </row>
    <row r="34" spans="1:44" ht="63.95" customHeight="1" thickBot="1" x14ac:dyDescent="0.6">
      <c r="A34" s="127" t="s">
        <v>72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43"/>
      <c r="AI34" s="130"/>
      <c r="AJ34" s="38"/>
      <c r="AK34" s="38"/>
      <c r="AM34" s="36" t="s">
        <v>141</v>
      </c>
    </row>
    <row r="35" spans="1:44" ht="63.95" customHeight="1" thickBot="1" x14ac:dyDescent="0.6">
      <c r="A35" s="127" t="s">
        <v>73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43"/>
      <c r="AI35" s="130"/>
      <c r="AJ35" s="38"/>
      <c r="AK35" s="38"/>
    </row>
    <row r="36" spans="1:44" ht="63.95" customHeight="1" thickBot="1" x14ac:dyDescent="0.6">
      <c r="A36" s="127" t="s">
        <v>147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43"/>
      <c r="AI36" s="130"/>
      <c r="AJ36" s="38"/>
      <c r="AK36" s="38"/>
      <c r="AR36" s="36" t="s">
        <v>141</v>
      </c>
    </row>
    <row r="37" spans="1:44" ht="63.95" customHeight="1" thickBot="1" x14ac:dyDescent="0.6">
      <c r="A37" s="43" t="s">
        <v>150</v>
      </c>
      <c r="B37" s="21">
        <v>2200</v>
      </c>
      <c r="C37" s="21">
        <v>2200</v>
      </c>
      <c r="D37" s="25">
        <f t="shared" ref="D37:D39" si="53">(C37/B37)*100</f>
        <v>100</v>
      </c>
      <c r="E37" s="21">
        <v>2200</v>
      </c>
      <c r="F37" s="25">
        <f t="shared" ref="F37:F39" si="54">(E37/C37)*100</f>
        <v>100</v>
      </c>
      <c r="G37" s="21">
        <v>2200</v>
      </c>
      <c r="H37" s="25">
        <f t="shared" ref="H37:H39" si="55">(G37/E37)*100</f>
        <v>100</v>
      </c>
      <c r="I37" s="25">
        <f t="shared" ref="I37:J40" si="56">(C37+E37+G37)/3</f>
        <v>2200</v>
      </c>
      <c r="J37" s="25">
        <f t="shared" si="56"/>
        <v>100</v>
      </c>
      <c r="K37" s="21">
        <v>2200</v>
      </c>
      <c r="L37" s="25">
        <v>100</v>
      </c>
      <c r="M37" s="21">
        <v>2200</v>
      </c>
      <c r="N37" s="25">
        <f t="shared" ref="N37:N39" si="57">(M37/K37)*100</f>
        <v>100</v>
      </c>
      <c r="O37" s="21">
        <v>2200</v>
      </c>
      <c r="P37" s="25">
        <f>(O37/M37)*100</f>
        <v>100</v>
      </c>
      <c r="Q37" s="21">
        <f t="shared" ref="Q37:R40" si="58">(K37+M37+O37)/3</f>
        <v>2200</v>
      </c>
      <c r="R37" s="21">
        <f t="shared" si="58"/>
        <v>100</v>
      </c>
      <c r="S37" s="21">
        <v>2200</v>
      </c>
      <c r="T37" s="21">
        <f t="shared" ref="T37:T40" si="59">S37/O37*100</f>
        <v>100</v>
      </c>
      <c r="U37" s="54">
        <v>2200</v>
      </c>
      <c r="V37" s="54">
        <f t="shared" ref="V37:V40" si="60">U37/S37*100</f>
        <v>100</v>
      </c>
      <c r="W37" s="35">
        <v>2000</v>
      </c>
      <c r="X37" s="57">
        <f t="shared" ref="X37:X40" si="61">W37/U37*100</f>
        <v>90.909090909090907</v>
      </c>
      <c r="Y37" s="57">
        <f t="shared" ref="Y37:Z40" si="62">(S37+U37+W37)/3</f>
        <v>2133.3333333333335</v>
      </c>
      <c r="Z37" s="57">
        <f t="shared" si="62"/>
        <v>96.969696969696955</v>
      </c>
      <c r="AA37" s="35">
        <v>2000</v>
      </c>
      <c r="AB37" s="69">
        <f t="shared" ref="AB37:AB40" si="63">(AA37/W37)*100</f>
        <v>100</v>
      </c>
      <c r="AC37" s="35">
        <v>2000</v>
      </c>
      <c r="AD37" s="71">
        <f>(AC37/AA37)*100</f>
        <v>100</v>
      </c>
      <c r="AE37" s="35">
        <v>2000</v>
      </c>
      <c r="AF37" s="71">
        <f>AE37/AC37*100</f>
        <v>100</v>
      </c>
      <c r="AG37" s="71">
        <f>(AA37+AC37+AE37)/3</f>
        <v>2000</v>
      </c>
      <c r="AH37" s="89">
        <f t="shared" ref="AH37:AH40" si="64">(AB37+AD37+AF37)/3</f>
        <v>100</v>
      </c>
      <c r="AI37" s="72">
        <f t="shared" ref="AI37:AI40" si="65">(I37+Q37+Y37+AG37)/4</f>
        <v>2133.3333333333335</v>
      </c>
      <c r="AJ37" s="38"/>
      <c r="AK37" s="38"/>
    </row>
    <row r="38" spans="1:44" ht="63.95" customHeight="1" thickBot="1" x14ac:dyDescent="0.6">
      <c r="A38" s="43" t="s">
        <v>148</v>
      </c>
      <c r="B38" s="21">
        <v>175900</v>
      </c>
      <c r="C38" s="21">
        <v>175900</v>
      </c>
      <c r="D38" s="25">
        <f t="shared" si="53"/>
        <v>100</v>
      </c>
      <c r="E38" s="21">
        <v>175900</v>
      </c>
      <c r="F38" s="25">
        <f t="shared" si="54"/>
        <v>100</v>
      </c>
      <c r="G38" s="21">
        <v>175900</v>
      </c>
      <c r="H38" s="25">
        <f t="shared" si="55"/>
        <v>100</v>
      </c>
      <c r="I38" s="25">
        <f t="shared" si="56"/>
        <v>175900</v>
      </c>
      <c r="J38" s="25">
        <f t="shared" si="56"/>
        <v>100</v>
      </c>
      <c r="K38" s="21">
        <v>175900</v>
      </c>
      <c r="L38" s="25">
        <v>100</v>
      </c>
      <c r="M38" s="21">
        <v>175900</v>
      </c>
      <c r="N38" s="25">
        <f t="shared" si="57"/>
        <v>100</v>
      </c>
      <c r="O38" s="21">
        <v>175900</v>
      </c>
      <c r="P38" s="25">
        <f>(O38/M38)*100</f>
        <v>100</v>
      </c>
      <c r="Q38" s="21">
        <f t="shared" si="58"/>
        <v>175900</v>
      </c>
      <c r="R38" s="21">
        <f t="shared" si="58"/>
        <v>100</v>
      </c>
      <c r="S38" s="21">
        <v>175900</v>
      </c>
      <c r="T38" s="21">
        <f t="shared" si="59"/>
        <v>100</v>
      </c>
      <c r="U38" s="54">
        <v>175900</v>
      </c>
      <c r="V38" s="54">
        <f t="shared" si="60"/>
        <v>100</v>
      </c>
      <c r="W38" s="35">
        <v>192667</v>
      </c>
      <c r="X38" s="57">
        <f t="shared" si="61"/>
        <v>109.53212052302446</v>
      </c>
      <c r="Y38" s="57">
        <f t="shared" si="62"/>
        <v>181489</v>
      </c>
      <c r="Z38" s="57">
        <f t="shared" si="62"/>
        <v>103.17737350767482</v>
      </c>
      <c r="AA38" s="35">
        <v>192667</v>
      </c>
      <c r="AB38" s="69">
        <f t="shared" si="63"/>
        <v>100</v>
      </c>
      <c r="AC38" s="35">
        <v>192667</v>
      </c>
      <c r="AD38" s="71">
        <f>(AC38/AA38)*100</f>
        <v>100</v>
      </c>
      <c r="AE38" s="35">
        <v>192667</v>
      </c>
      <c r="AF38" s="71">
        <f>AE38/AC38*100</f>
        <v>100</v>
      </c>
      <c r="AG38" s="71">
        <f>(AA38+AC38+AE38)/3</f>
        <v>192667</v>
      </c>
      <c r="AH38" s="89">
        <f t="shared" si="64"/>
        <v>100</v>
      </c>
      <c r="AI38" s="72">
        <f t="shared" si="65"/>
        <v>181489</v>
      </c>
      <c r="AJ38" s="38"/>
      <c r="AK38" s="38"/>
    </row>
    <row r="39" spans="1:44" ht="63.95" customHeight="1" thickBot="1" x14ac:dyDescent="0.6">
      <c r="A39" s="43" t="s">
        <v>149</v>
      </c>
      <c r="B39" s="21">
        <v>219200</v>
      </c>
      <c r="C39" s="21">
        <v>219200</v>
      </c>
      <c r="D39" s="25">
        <f t="shared" si="53"/>
        <v>100</v>
      </c>
      <c r="E39" s="21">
        <v>219200</v>
      </c>
      <c r="F39" s="25">
        <f t="shared" si="54"/>
        <v>100</v>
      </c>
      <c r="G39" s="21">
        <v>219200</v>
      </c>
      <c r="H39" s="25">
        <f t="shared" si="55"/>
        <v>100</v>
      </c>
      <c r="I39" s="25">
        <f t="shared" si="56"/>
        <v>219200</v>
      </c>
      <c r="J39" s="25">
        <f t="shared" si="56"/>
        <v>100</v>
      </c>
      <c r="K39" s="21">
        <v>219200</v>
      </c>
      <c r="L39" s="25">
        <v>100</v>
      </c>
      <c r="M39" s="21">
        <v>219200</v>
      </c>
      <c r="N39" s="25">
        <f t="shared" si="57"/>
        <v>100</v>
      </c>
      <c r="O39" s="21">
        <v>219200</v>
      </c>
      <c r="P39" s="25">
        <f>(O39/M39)*100</f>
        <v>100</v>
      </c>
      <c r="Q39" s="21">
        <f t="shared" si="58"/>
        <v>219200</v>
      </c>
      <c r="R39" s="21">
        <f t="shared" si="58"/>
        <v>100</v>
      </c>
      <c r="S39" s="21">
        <v>219200</v>
      </c>
      <c r="T39" s="21">
        <f t="shared" si="59"/>
        <v>100</v>
      </c>
      <c r="U39" s="54">
        <v>219200</v>
      </c>
      <c r="V39" s="54">
        <f t="shared" si="60"/>
        <v>100</v>
      </c>
      <c r="W39" s="35">
        <v>245000</v>
      </c>
      <c r="X39" s="57">
        <f t="shared" si="61"/>
        <v>111.77007299270072</v>
      </c>
      <c r="Y39" s="57">
        <f t="shared" si="62"/>
        <v>227800</v>
      </c>
      <c r="Z39" s="57">
        <f t="shared" si="62"/>
        <v>103.92335766423356</v>
      </c>
      <c r="AA39" s="35">
        <v>245000</v>
      </c>
      <c r="AB39" s="69">
        <f t="shared" si="63"/>
        <v>100</v>
      </c>
      <c r="AC39" s="35">
        <v>245000</v>
      </c>
      <c r="AD39" s="71">
        <f>(AC39/AA39)*100</f>
        <v>100</v>
      </c>
      <c r="AE39" s="35">
        <v>245000</v>
      </c>
      <c r="AF39" s="71">
        <f>AE39/AC39*100</f>
        <v>100</v>
      </c>
      <c r="AG39" s="71">
        <f>(AA39+AC39+AE39)/3</f>
        <v>245000</v>
      </c>
      <c r="AH39" s="89">
        <f t="shared" si="64"/>
        <v>100</v>
      </c>
      <c r="AI39" s="72">
        <f t="shared" si="65"/>
        <v>227800</v>
      </c>
      <c r="AJ39" s="38"/>
      <c r="AK39" s="38"/>
    </row>
    <row r="40" spans="1:44" ht="63.95" customHeight="1" thickBot="1" x14ac:dyDescent="0.6">
      <c r="A40" s="80" t="s">
        <v>74</v>
      </c>
      <c r="B40" s="55">
        <f>SUM(B37:B39)</f>
        <v>397300</v>
      </c>
      <c r="C40" s="55">
        <f>SUM(C37:C39)</f>
        <v>397300</v>
      </c>
      <c r="D40" s="81">
        <f>(C40/B40)*100</f>
        <v>100</v>
      </c>
      <c r="E40" s="55">
        <f>SUM(E37:E39)</f>
        <v>397300</v>
      </c>
      <c r="F40" s="81">
        <f>(E40/C40)*100</f>
        <v>100</v>
      </c>
      <c r="G40" s="55">
        <f>SUM(G37:G39)</f>
        <v>397300</v>
      </c>
      <c r="H40" s="81">
        <f>(G40/E40)*100</f>
        <v>100</v>
      </c>
      <c r="I40" s="81">
        <f>(C40+E40+G40)/3</f>
        <v>397300</v>
      </c>
      <c r="J40" s="81">
        <f t="shared" si="56"/>
        <v>100</v>
      </c>
      <c r="K40" s="55">
        <v>397300</v>
      </c>
      <c r="L40" s="81">
        <v>100</v>
      </c>
      <c r="M40" s="55">
        <f>SUM(M37:M39)</f>
        <v>397300</v>
      </c>
      <c r="N40" s="81">
        <f>(M40/K40)*100</f>
        <v>100</v>
      </c>
      <c r="O40" s="55">
        <f>SUM(O37:O39)</f>
        <v>397300</v>
      </c>
      <c r="P40" s="81">
        <f>(O40/M40)*100</f>
        <v>100</v>
      </c>
      <c r="Q40" s="55">
        <f t="shared" si="58"/>
        <v>397300</v>
      </c>
      <c r="R40" s="55">
        <f t="shared" si="58"/>
        <v>100</v>
      </c>
      <c r="S40" s="55">
        <f>SUM(S37:S39)</f>
        <v>397300</v>
      </c>
      <c r="T40" s="55">
        <f t="shared" si="59"/>
        <v>100</v>
      </c>
      <c r="U40" s="55">
        <f>SUM(U37:U39)</f>
        <v>397300</v>
      </c>
      <c r="V40" s="55">
        <f t="shared" si="60"/>
        <v>100</v>
      </c>
      <c r="W40" s="55">
        <f>SUM(W37:W39)</f>
        <v>439667</v>
      </c>
      <c r="X40" s="55">
        <f t="shared" si="61"/>
        <v>110.66373017870627</v>
      </c>
      <c r="Y40" s="55">
        <f t="shared" si="62"/>
        <v>411422.33333333331</v>
      </c>
      <c r="Z40" s="55">
        <f t="shared" si="62"/>
        <v>103.55457672623542</v>
      </c>
      <c r="AA40" s="55">
        <f>SUM(AA37:AA39)</f>
        <v>439667</v>
      </c>
      <c r="AB40" s="55">
        <f t="shared" si="63"/>
        <v>100</v>
      </c>
      <c r="AC40" s="55">
        <f>SUM(AC37:AC39)</f>
        <v>439667</v>
      </c>
      <c r="AD40" s="55">
        <f>(AC40/AA40)*100</f>
        <v>100</v>
      </c>
      <c r="AE40" s="55">
        <f>SUM(AE37:AE39)</f>
        <v>439667</v>
      </c>
      <c r="AF40" s="55">
        <f>AE40/AC40*100</f>
        <v>100</v>
      </c>
      <c r="AG40" s="55">
        <f>(AA40+AC40+AE40)/3</f>
        <v>439667</v>
      </c>
      <c r="AH40" s="90">
        <f t="shared" si="64"/>
        <v>100</v>
      </c>
      <c r="AI40" s="82">
        <f t="shared" si="65"/>
        <v>411422.33333333331</v>
      </c>
      <c r="AJ40" s="38"/>
      <c r="AK40" s="38"/>
    </row>
    <row r="41" spans="1:44" ht="63.95" customHeight="1" thickBot="1" x14ac:dyDescent="0.6">
      <c r="A41" s="127" t="s">
        <v>75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43"/>
      <c r="AI41" s="130"/>
      <c r="AJ41" s="38"/>
      <c r="AK41" s="38"/>
    </row>
    <row r="42" spans="1:44" ht="63.95" customHeight="1" thickBot="1" x14ac:dyDescent="0.6">
      <c r="A42" s="43" t="s">
        <v>76</v>
      </c>
      <c r="B42" s="21">
        <v>126600</v>
      </c>
      <c r="C42" s="21">
        <v>126600</v>
      </c>
      <c r="D42" s="25">
        <f t="shared" ref="D42:D43" si="66">(C42/B42)*100</f>
        <v>100</v>
      </c>
      <c r="E42" s="21">
        <v>126600</v>
      </c>
      <c r="F42" s="25">
        <f t="shared" ref="F42:H43" si="67">(E42/C42)*100</f>
        <v>100</v>
      </c>
      <c r="G42" s="21">
        <v>126600</v>
      </c>
      <c r="H42" s="25">
        <f t="shared" si="67"/>
        <v>100</v>
      </c>
      <c r="I42" s="25">
        <v>132900</v>
      </c>
      <c r="J42" s="25">
        <f t="shared" ref="J42:J43" si="68">(D42+F42+H42)/3</f>
        <v>100</v>
      </c>
      <c r="K42" s="21">
        <v>126600</v>
      </c>
      <c r="L42" s="25">
        <v>100</v>
      </c>
      <c r="M42" s="21">
        <v>126600</v>
      </c>
      <c r="N42" s="25">
        <f t="shared" ref="N42:N43" si="69">(M42/K42)*100</f>
        <v>100</v>
      </c>
      <c r="O42" s="21">
        <v>126600</v>
      </c>
      <c r="P42" s="25">
        <f>(O42/M42)*100</f>
        <v>100</v>
      </c>
      <c r="Q42" s="21">
        <f t="shared" ref="Q42:R45" si="70">(K42+M42+O42)/3</f>
        <v>126600</v>
      </c>
      <c r="R42" s="21">
        <f t="shared" si="70"/>
        <v>100</v>
      </c>
      <c r="S42" s="21">
        <v>126600</v>
      </c>
      <c r="T42" s="21">
        <f t="shared" ref="T42:T45" si="71">S42/O42*100</f>
        <v>100</v>
      </c>
      <c r="U42" s="54">
        <v>126600</v>
      </c>
      <c r="V42" s="54">
        <f t="shared" ref="V42:V45" si="72">U42/S42*100</f>
        <v>100</v>
      </c>
      <c r="W42" s="35">
        <v>128000</v>
      </c>
      <c r="X42" s="57">
        <f t="shared" ref="X42" si="73">W42/U42*100</f>
        <v>101.10584518167455</v>
      </c>
      <c r="Y42" s="57">
        <f>(S42+U42+W42)/3</f>
        <v>127066.66666666667</v>
      </c>
      <c r="Z42" s="57">
        <f>(T42+V42+X42)/3</f>
        <v>100.36861506055818</v>
      </c>
      <c r="AA42" s="35">
        <v>128000</v>
      </c>
      <c r="AB42" s="69">
        <f t="shared" ref="AB42:AB45" si="74">(AA42/W42)*100</f>
        <v>100</v>
      </c>
      <c r="AC42" s="35">
        <v>128000</v>
      </c>
      <c r="AD42" s="71">
        <f>(AC42/AA42)*100</f>
        <v>100</v>
      </c>
      <c r="AE42" s="35">
        <v>128000</v>
      </c>
      <c r="AF42" s="71">
        <f>AE42/AC42*100</f>
        <v>100</v>
      </c>
      <c r="AG42" s="71">
        <f>(AA42+AC42+AE42)/3</f>
        <v>128000</v>
      </c>
      <c r="AH42" s="89">
        <f t="shared" ref="AH42:AH45" si="75">(AB42+AD42+AF42)/3</f>
        <v>100</v>
      </c>
      <c r="AI42" s="72">
        <f t="shared" ref="AI42:AI45" si="76">(I42+Q42+Y42+AG42)/4</f>
        <v>128641.66666666667</v>
      </c>
      <c r="AJ42" s="38"/>
      <c r="AK42" s="38"/>
    </row>
    <row r="43" spans="1:44" ht="63.95" customHeight="1" thickBot="1" x14ac:dyDescent="0.6">
      <c r="A43" s="43" t="s">
        <v>77</v>
      </c>
      <c r="B43" s="21">
        <v>340000</v>
      </c>
      <c r="C43" s="21">
        <v>340000</v>
      </c>
      <c r="D43" s="25">
        <f t="shared" si="66"/>
        <v>100</v>
      </c>
      <c r="E43" s="21">
        <v>340000</v>
      </c>
      <c r="F43" s="25">
        <f t="shared" si="67"/>
        <v>100</v>
      </c>
      <c r="G43" s="21">
        <v>340000</v>
      </c>
      <c r="H43" s="25">
        <f t="shared" si="67"/>
        <v>100</v>
      </c>
      <c r="I43" s="25">
        <v>132900</v>
      </c>
      <c r="J43" s="25">
        <f t="shared" si="68"/>
        <v>100</v>
      </c>
      <c r="K43" s="21">
        <v>340000</v>
      </c>
      <c r="L43" s="25">
        <v>100</v>
      </c>
      <c r="M43" s="21">
        <v>340000</v>
      </c>
      <c r="N43" s="25">
        <f t="shared" si="69"/>
        <v>100</v>
      </c>
      <c r="O43" s="21">
        <v>340000</v>
      </c>
      <c r="P43" s="25">
        <f>(O43/M43)*100</f>
        <v>100</v>
      </c>
      <c r="Q43" s="21">
        <f t="shared" si="70"/>
        <v>340000</v>
      </c>
      <c r="R43" s="21">
        <f t="shared" si="70"/>
        <v>100</v>
      </c>
      <c r="S43" s="21">
        <v>340000</v>
      </c>
      <c r="T43" s="21">
        <f t="shared" si="71"/>
        <v>100</v>
      </c>
      <c r="U43" s="54">
        <v>340000</v>
      </c>
      <c r="V43" s="54">
        <f t="shared" si="72"/>
        <v>100</v>
      </c>
      <c r="W43" s="35">
        <v>340000</v>
      </c>
      <c r="X43" s="57">
        <f>W43/U43*100</f>
        <v>100</v>
      </c>
      <c r="Y43" s="57">
        <f>(S43+U43+W43)/3</f>
        <v>340000</v>
      </c>
      <c r="Z43" s="57">
        <f>(T43+V43+X43)/3</f>
        <v>100</v>
      </c>
      <c r="AA43" s="35">
        <v>340000</v>
      </c>
      <c r="AB43" s="69">
        <f t="shared" si="74"/>
        <v>100</v>
      </c>
      <c r="AC43" s="35">
        <v>340000</v>
      </c>
      <c r="AD43" s="71">
        <f>(AC43/AA43)*100</f>
        <v>100</v>
      </c>
      <c r="AE43" s="35">
        <v>340000</v>
      </c>
      <c r="AF43" s="71">
        <f>AE43/AC43*100</f>
        <v>100</v>
      </c>
      <c r="AG43" s="71">
        <f>(AA43+AC43+AE43)/3</f>
        <v>340000</v>
      </c>
      <c r="AH43" s="89">
        <f t="shared" si="75"/>
        <v>100</v>
      </c>
      <c r="AI43" s="72">
        <f t="shared" si="76"/>
        <v>288225</v>
      </c>
      <c r="AJ43" s="38"/>
      <c r="AK43" s="38"/>
    </row>
    <row r="44" spans="1:44" ht="63.95" customHeight="1" thickBot="1" x14ac:dyDescent="0.6">
      <c r="A44" s="43" t="s">
        <v>78</v>
      </c>
      <c r="B44" s="21" t="s">
        <v>47</v>
      </c>
      <c r="C44" s="122" t="s">
        <v>47</v>
      </c>
      <c r="D44" s="122" t="s">
        <v>47</v>
      </c>
      <c r="E44" s="122" t="s">
        <v>47</v>
      </c>
      <c r="F44" s="122" t="s">
        <v>47</v>
      </c>
      <c r="G44" s="122" t="s">
        <v>47</v>
      </c>
      <c r="H44" s="122" t="s">
        <v>47</v>
      </c>
      <c r="I44" s="122" t="s">
        <v>47</v>
      </c>
      <c r="J44" s="122" t="s">
        <v>47</v>
      </c>
      <c r="K44" s="122" t="s">
        <v>47</v>
      </c>
      <c r="L44" s="122" t="s">
        <v>47</v>
      </c>
      <c r="M44" s="122" t="s">
        <v>47</v>
      </c>
      <c r="N44" s="122" t="s">
        <v>47</v>
      </c>
      <c r="O44" s="122" t="s">
        <v>47</v>
      </c>
      <c r="P44" s="122" t="s">
        <v>47</v>
      </c>
      <c r="Q44" s="122" t="s">
        <v>47</v>
      </c>
      <c r="R44" s="122" t="s">
        <v>47</v>
      </c>
      <c r="S44" s="122" t="s">
        <v>47</v>
      </c>
      <c r="T44" s="122" t="s">
        <v>47</v>
      </c>
      <c r="U44" s="122" t="s">
        <v>47</v>
      </c>
      <c r="V44" s="122" t="s">
        <v>47</v>
      </c>
      <c r="W44" s="122" t="s">
        <v>47</v>
      </c>
      <c r="X44" s="122" t="s">
        <v>47</v>
      </c>
      <c r="Y44" s="122" t="s">
        <v>47</v>
      </c>
      <c r="Z44" s="122" t="s">
        <v>47</v>
      </c>
      <c r="AA44" s="122" t="s">
        <v>47</v>
      </c>
      <c r="AB44" s="122" t="s">
        <v>47</v>
      </c>
      <c r="AC44" s="122" t="s">
        <v>47</v>
      </c>
      <c r="AD44" s="122" t="s">
        <v>47</v>
      </c>
      <c r="AE44" s="122" t="s">
        <v>47</v>
      </c>
      <c r="AF44" s="122" t="s">
        <v>47</v>
      </c>
      <c r="AG44" s="122" t="s">
        <v>47</v>
      </c>
      <c r="AH44" s="122" t="s">
        <v>47</v>
      </c>
      <c r="AI44" s="122" t="s">
        <v>47</v>
      </c>
      <c r="AJ44" s="38"/>
      <c r="AK44" s="38"/>
    </row>
    <row r="45" spans="1:44" ht="63.95" customHeight="1" thickBot="1" x14ac:dyDescent="0.6">
      <c r="A45" s="80" t="s">
        <v>13</v>
      </c>
      <c r="B45" s="55">
        <f>SUM(B42:B44)</f>
        <v>466600</v>
      </c>
      <c r="C45" s="55">
        <f>SUM(C42:C44)</f>
        <v>466600</v>
      </c>
      <c r="D45" s="81">
        <f>(C45/B45)*100</f>
        <v>100</v>
      </c>
      <c r="E45" s="55">
        <f>SUM(E42:E44)</f>
        <v>466600</v>
      </c>
      <c r="F45" s="81">
        <f>(E45/C45)*100</f>
        <v>100</v>
      </c>
      <c r="G45" s="55">
        <f>SUM(G42:G44)</f>
        <v>466600</v>
      </c>
      <c r="H45" s="81">
        <f>(G45/E45)*100</f>
        <v>100</v>
      </c>
      <c r="I45" s="81">
        <f>(C45+E45+G45)/3</f>
        <v>466600</v>
      </c>
      <c r="J45" s="81">
        <f>(D45+F45+H45)/3</f>
        <v>100</v>
      </c>
      <c r="K45" s="55">
        <v>466600</v>
      </c>
      <c r="L45" s="81">
        <v>100</v>
      </c>
      <c r="M45" s="55">
        <f>SUM(M42:M44)</f>
        <v>466600</v>
      </c>
      <c r="N45" s="81">
        <f>(M45/K45)*100</f>
        <v>100</v>
      </c>
      <c r="O45" s="55">
        <f>SUM(O42:O44)</f>
        <v>466600</v>
      </c>
      <c r="P45" s="81">
        <f>(O45/M45)*100</f>
        <v>100</v>
      </c>
      <c r="Q45" s="55">
        <f t="shared" si="70"/>
        <v>466600</v>
      </c>
      <c r="R45" s="55">
        <f t="shared" si="70"/>
        <v>100</v>
      </c>
      <c r="S45" s="55">
        <f>SUM(S42:S44)</f>
        <v>466600</v>
      </c>
      <c r="T45" s="55">
        <f t="shared" si="71"/>
        <v>100</v>
      </c>
      <c r="U45" s="55">
        <f>SUM(U42:U44)</f>
        <v>466600</v>
      </c>
      <c r="V45" s="55">
        <f t="shared" si="72"/>
        <v>100</v>
      </c>
      <c r="W45" s="55">
        <f>SUM(W42:W44)</f>
        <v>468000</v>
      </c>
      <c r="X45" s="55">
        <f>W45/U45*100</f>
        <v>100.30004286326617</v>
      </c>
      <c r="Y45" s="55">
        <f>(S45+U45+W45)/3</f>
        <v>467066.66666666669</v>
      </c>
      <c r="Z45" s="55">
        <f>(T45+V45+X45)/3</f>
        <v>100.1000142877554</v>
      </c>
      <c r="AA45" s="55">
        <f>SUM(AA42:AA44)</f>
        <v>468000</v>
      </c>
      <c r="AB45" s="55">
        <f t="shared" si="74"/>
        <v>100</v>
      </c>
      <c r="AC45" s="55">
        <f>SUM(AC42:AC44)</f>
        <v>468000</v>
      </c>
      <c r="AD45" s="55">
        <f>(AC45/AA45)*100</f>
        <v>100</v>
      </c>
      <c r="AE45" s="55">
        <f>SUM(AE42:AE44)</f>
        <v>468000</v>
      </c>
      <c r="AF45" s="55">
        <f>AE45/AC45*100</f>
        <v>100</v>
      </c>
      <c r="AG45" s="55">
        <f>(AA45+AC45+AE45)/3</f>
        <v>468000</v>
      </c>
      <c r="AH45" s="90">
        <f t="shared" si="75"/>
        <v>100</v>
      </c>
      <c r="AI45" s="82">
        <f t="shared" si="76"/>
        <v>467066.66666666669</v>
      </c>
      <c r="AJ45" s="38"/>
      <c r="AK45" s="38"/>
    </row>
    <row r="46" spans="1:44" ht="63.95" customHeight="1" thickBot="1" x14ac:dyDescent="0.6">
      <c r="A46" s="127" t="s">
        <v>79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43"/>
      <c r="AI46" s="130"/>
      <c r="AJ46" s="38"/>
      <c r="AK46" s="38"/>
    </row>
    <row r="47" spans="1:44" ht="63.95" customHeight="1" thickBot="1" x14ac:dyDescent="0.6">
      <c r="A47" s="43" t="s">
        <v>80</v>
      </c>
      <c r="B47" s="21" t="s">
        <v>47</v>
      </c>
      <c r="C47" s="122" t="s">
        <v>47</v>
      </c>
      <c r="D47" s="122" t="s">
        <v>47</v>
      </c>
      <c r="E47" s="122" t="s">
        <v>47</v>
      </c>
      <c r="F47" s="122" t="s">
        <v>47</v>
      </c>
      <c r="G47" s="122" t="s">
        <v>47</v>
      </c>
      <c r="H47" s="122" t="s">
        <v>47</v>
      </c>
      <c r="I47" s="122" t="s">
        <v>47</v>
      </c>
      <c r="J47" s="122" t="s">
        <v>47</v>
      </c>
      <c r="K47" s="122" t="s">
        <v>47</v>
      </c>
      <c r="L47" s="122" t="s">
        <v>47</v>
      </c>
      <c r="M47" s="122" t="s">
        <v>47</v>
      </c>
      <c r="N47" s="122" t="s">
        <v>47</v>
      </c>
      <c r="O47" s="122" t="s">
        <v>47</v>
      </c>
      <c r="P47" s="122" t="s">
        <v>47</v>
      </c>
      <c r="Q47" s="122" t="s">
        <v>47</v>
      </c>
      <c r="R47" s="122" t="s">
        <v>47</v>
      </c>
      <c r="S47" s="122" t="s">
        <v>47</v>
      </c>
      <c r="T47" s="122" t="s">
        <v>47</v>
      </c>
      <c r="U47" s="122" t="s">
        <v>47</v>
      </c>
      <c r="V47" s="122" t="s">
        <v>47</v>
      </c>
      <c r="W47" s="122" t="s">
        <v>47</v>
      </c>
      <c r="X47" s="122" t="s">
        <v>47</v>
      </c>
      <c r="Y47" s="122" t="s">
        <v>47</v>
      </c>
      <c r="Z47" s="122" t="s">
        <v>47</v>
      </c>
      <c r="AA47" s="122" t="s">
        <v>47</v>
      </c>
      <c r="AB47" s="122" t="s">
        <v>47</v>
      </c>
      <c r="AC47" s="122" t="s">
        <v>47</v>
      </c>
      <c r="AD47" s="122" t="s">
        <v>47</v>
      </c>
      <c r="AE47" s="122" t="s">
        <v>47</v>
      </c>
      <c r="AF47" s="122" t="s">
        <v>47</v>
      </c>
      <c r="AG47" s="122" t="s">
        <v>47</v>
      </c>
      <c r="AH47" s="122" t="s">
        <v>47</v>
      </c>
      <c r="AI47" s="122" t="s">
        <v>47</v>
      </c>
      <c r="AJ47" s="38"/>
      <c r="AK47" s="38"/>
    </row>
    <row r="48" spans="1:44" ht="63.95" customHeight="1" thickBot="1" x14ac:dyDescent="0.6">
      <c r="A48" s="43" t="s">
        <v>81</v>
      </c>
      <c r="B48" s="21">
        <v>4000</v>
      </c>
      <c r="C48" s="21">
        <v>4000</v>
      </c>
      <c r="D48" s="25">
        <f t="shared" ref="D48:D49" si="77">(C48/B48)*100</f>
        <v>100</v>
      </c>
      <c r="E48" s="21">
        <v>4000</v>
      </c>
      <c r="F48" s="25">
        <f t="shared" ref="F48:F49" si="78">(E48/C48)*100</f>
        <v>100</v>
      </c>
      <c r="G48" s="21">
        <v>4000</v>
      </c>
      <c r="H48" s="25">
        <f t="shared" ref="H48:H49" si="79">(G48/E48)*100</f>
        <v>100</v>
      </c>
      <c r="I48" s="25">
        <f t="shared" ref="I48:J50" si="80">(C48+E48+G48)/3</f>
        <v>4000</v>
      </c>
      <c r="J48" s="25">
        <f t="shared" si="80"/>
        <v>100</v>
      </c>
      <c r="K48" s="21">
        <v>4000</v>
      </c>
      <c r="L48" s="25">
        <v>100</v>
      </c>
      <c r="M48" s="21">
        <v>4000</v>
      </c>
      <c r="N48" s="25">
        <f t="shared" ref="N48:N49" si="81">(M48/K48)*100</f>
        <v>100</v>
      </c>
      <c r="O48" s="21">
        <v>4000</v>
      </c>
      <c r="P48" s="25">
        <f>(O48/M48)*100</f>
        <v>100</v>
      </c>
      <c r="Q48" s="21">
        <f t="shared" ref="Q48:R50" si="82">(K48+M48+O48)/3</f>
        <v>4000</v>
      </c>
      <c r="R48" s="21">
        <f t="shared" si="82"/>
        <v>100</v>
      </c>
      <c r="S48" s="21">
        <v>4000</v>
      </c>
      <c r="T48" s="21">
        <f t="shared" ref="T48:T50" si="83">S48/O48*100</f>
        <v>100</v>
      </c>
      <c r="U48" s="54">
        <v>4000</v>
      </c>
      <c r="V48" s="54">
        <f t="shared" ref="V48:V50" si="84">U48/S48*100</f>
        <v>100</v>
      </c>
      <c r="W48" s="57">
        <v>4000</v>
      </c>
      <c r="X48" s="57">
        <f>W48/U48*100</f>
        <v>100</v>
      </c>
      <c r="Y48" s="57">
        <f>(S48+U48+W48)/3</f>
        <v>4000</v>
      </c>
      <c r="Z48" s="57">
        <f t="shared" ref="Z48" si="85">(T48+V48+X48)/3</f>
        <v>100</v>
      </c>
      <c r="AA48" s="69">
        <v>4000</v>
      </c>
      <c r="AB48" s="69">
        <f t="shared" ref="AB48:AB50" si="86">(AA48/W48)*100</f>
        <v>100</v>
      </c>
      <c r="AC48" s="71">
        <v>4000</v>
      </c>
      <c r="AD48" s="71">
        <f>(AC48/AA48)*100</f>
        <v>100</v>
      </c>
      <c r="AE48" s="21">
        <v>4300</v>
      </c>
      <c r="AF48" s="71">
        <f>AE48/AC48*100</f>
        <v>107.5</v>
      </c>
      <c r="AG48" s="71">
        <f>(AA48+AC48+AE48)/3</f>
        <v>4100</v>
      </c>
      <c r="AH48" s="89">
        <f t="shared" ref="AH48:AH49" si="87">(AB48+AD48+AF48)/3</f>
        <v>102.5</v>
      </c>
      <c r="AI48" s="72">
        <f t="shared" ref="AI48:AI50" si="88">(I48+Q48+Y48+AG48)/4</f>
        <v>4025</v>
      </c>
      <c r="AJ48" s="38"/>
      <c r="AK48" s="38"/>
    </row>
    <row r="49" spans="1:37" ht="63.95" customHeight="1" thickBot="1" x14ac:dyDescent="0.6">
      <c r="A49" s="43" t="s">
        <v>82</v>
      </c>
      <c r="B49" s="21">
        <v>1100</v>
      </c>
      <c r="C49" s="21">
        <v>1100</v>
      </c>
      <c r="D49" s="25">
        <f t="shared" si="77"/>
        <v>100</v>
      </c>
      <c r="E49" s="21">
        <v>1100</v>
      </c>
      <c r="F49" s="25">
        <f t="shared" si="78"/>
        <v>100</v>
      </c>
      <c r="G49" s="21">
        <v>1100</v>
      </c>
      <c r="H49" s="25">
        <f t="shared" si="79"/>
        <v>100</v>
      </c>
      <c r="I49" s="25">
        <f t="shared" si="80"/>
        <v>1100</v>
      </c>
      <c r="J49" s="25">
        <f t="shared" si="80"/>
        <v>100</v>
      </c>
      <c r="K49" s="21">
        <v>1100</v>
      </c>
      <c r="L49" s="25">
        <v>100</v>
      </c>
      <c r="M49" s="21">
        <v>1100</v>
      </c>
      <c r="N49" s="25">
        <f t="shared" si="81"/>
        <v>100</v>
      </c>
      <c r="O49" s="21">
        <v>1100</v>
      </c>
      <c r="P49" s="25">
        <f>(O49/M49)*100</f>
        <v>100</v>
      </c>
      <c r="Q49" s="21">
        <f t="shared" si="82"/>
        <v>1100</v>
      </c>
      <c r="R49" s="21">
        <f t="shared" si="82"/>
        <v>100</v>
      </c>
      <c r="S49" s="21">
        <v>1100</v>
      </c>
      <c r="T49" s="21">
        <f t="shared" si="83"/>
        <v>100</v>
      </c>
      <c r="U49" s="54">
        <v>1100</v>
      </c>
      <c r="V49" s="54">
        <f t="shared" si="84"/>
        <v>100</v>
      </c>
      <c r="W49" s="57">
        <v>1100</v>
      </c>
      <c r="X49" s="57">
        <f>W49/U49*100</f>
        <v>100</v>
      </c>
      <c r="Y49" s="57">
        <f>(S49+U49+W49)/3</f>
        <v>1100</v>
      </c>
      <c r="Z49" s="57">
        <f>(T49+V49+X49)/3</f>
        <v>100</v>
      </c>
      <c r="AA49" s="69">
        <v>1100</v>
      </c>
      <c r="AB49" s="69">
        <f t="shared" si="86"/>
        <v>100</v>
      </c>
      <c r="AC49" s="71">
        <v>1100</v>
      </c>
      <c r="AD49" s="71">
        <f>(AC49/AA49)*100</f>
        <v>100</v>
      </c>
      <c r="AE49" s="21">
        <v>1100</v>
      </c>
      <c r="AF49" s="71">
        <f>AE49/AC49*100</f>
        <v>100</v>
      </c>
      <c r="AG49" s="71">
        <f>(AA49+AC49+AE49)/3</f>
        <v>1100</v>
      </c>
      <c r="AH49" s="89">
        <f t="shared" si="87"/>
        <v>100</v>
      </c>
      <c r="AI49" s="72">
        <f t="shared" si="88"/>
        <v>1100</v>
      </c>
      <c r="AJ49" s="38"/>
      <c r="AK49" s="38"/>
    </row>
    <row r="50" spans="1:37" ht="63.95" customHeight="1" thickBot="1" x14ac:dyDescent="0.6">
      <c r="A50" s="80" t="s">
        <v>13</v>
      </c>
      <c r="B50" s="55">
        <f>SUM(B47:B49)</f>
        <v>5100</v>
      </c>
      <c r="C50" s="55">
        <f>SUM(C47:C49)</f>
        <v>5100</v>
      </c>
      <c r="D50" s="81">
        <f>(C50/B50)*100</f>
        <v>100</v>
      </c>
      <c r="E50" s="55">
        <f>SUM(E47:E49)</f>
        <v>5100</v>
      </c>
      <c r="F50" s="81">
        <f>(E50/C50)*100</f>
        <v>100</v>
      </c>
      <c r="G50" s="55">
        <f>SUM(G47:G49)</f>
        <v>5100</v>
      </c>
      <c r="H50" s="81">
        <f>(G50/E50)*100</f>
        <v>100</v>
      </c>
      <c r="I50" s="81">
        <f t="shared" si="80"/>
        <v>5100</v>
      </c>
      <c r="J50" s="81">
        <f t="shared" si="80"/>
        <v>100</v>
      </c>
      <c r="K50" s="55">
        <v>5100</v>
      </c>
      <c r="L50" s="81">
        <v>100</v>
      </c>
      <c r="M50" s="55">
        <f>SUM(M47:M49)</f>
        <v>5100</v>
      </c>
      <c r="N50" s="81">
        <f>(M50/K50)*100</f>
        <v>100</v>
      </c>
      <c r="O50" s="55">
        <f>SUM(O47:O49)</f>
        <v>5100</v>
      </c>
      <c r="P50" s="81">
        <f>(O50/M50)*100</f>
        <v>100</v>
      </c>
      <c r="Q50" s="55">
        <f t="shared" si="82"/>
        <v>5100</v>
      </c>
      <c r="R50" s="55">
        <f t="shared" si="82"/>
        <v>100</v>
      </c>
      <c r="S50" s="55">
        <f>SUM(S47:S49)</f>
        <v>5100</v>
      </c>
      <c r="T50" s="55">
        <f t="shared" si="83"/>
        <v>100</v>
      </c>
      <c r="U50" s="55">
        <f>SUM(U47:U49)</f>
        <v>5100</v>
      </c>
      <c r="V50" s="55">
        <f t="shared" si="84"/>
        <v>100</v>
      </c>
      <c r="W50" s="55">
        <f>SUM(W47:W49)</f>
        <v>5100</v>
      </c>
      <c r="X50" s="55">
        <f>W50/U50*100</f>
        <v>100</v>
      </c>
      <c r="Y50" s="55">
        <f>(S50+U50+W50)/3</f>
        <v>5100</v>
      </c>
      <c r="Z50" s="55">
        <f>(T50+V50+X50)/3</f>
        <v>100</v>
      </c>
      <c r="AA50" s="55">
        <f>SUM(AA47:AA49)</f>
        <v>5100</v>
      </c>
      <c r="AB50" s="55">
        <f t="shared" si="86"/>
        <v>100</v>
      </c>
      <c r="AC50" s="55">
        <f>SUM(AC47:AC49)</f>
        <v>5100</v>
      </c>
      <c r="AD50" s="55">
        <f>(AC50/AA50)*100</f>
        <v>100</v>
      </c>
      <c r="AE50" s="55">
        <f>SUM(AE47:AE49)</f>
        <v>5400</v>
      </c>
      <c r="AF50" s="55">
        <f>AE50/AC50*100</f>
        <v>105.88235294117648</v>
      </c>
      <c r="AG50" s="55">
        <f>(AA50+AC50+AE50)/3</f>
        <v>5200</v>
      </c>
      <c r="AH50" s="90">
        <f>(AB50+AD50+AF50)/3</f>
        <v>101.96078431372548</v>
      </c>
      <c r="AI50" s="82">
        <f t="shared" si="88"/>
        <v>5125</v>
      </c>
      <c r="AJ50" s="38"/>
      <c r="AK50" s="38"/>
    </row>
    <row r="51" spans="1:37" ht="63.95" customHeight="1" thickBot="1" x14ac:dyDescent="0.6">
      <c r="A51" s="127" t="s">
        <v>83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43"/>
      <c r="AI51" s="130"/>
      <c r="AJ51" s="38"/>
      <c r="AK51" s="38"/>
    </row>
    <row r="52" spans="1:37" ht="63.95" customHeight="1" thickBot="1" x14ac:dyDescent="0.6">
      <c r="A52" s="43" t="s">
        <v>84</v>
      </c>
      <c r="B52" s="21">
        <v>37000</v>
      </c>
      <c r="C52" s="21">
        <v>37000</v>
      </c>
      <c r="D52" s="25">
        <f t="shared" ref="D52" si="89">(C52/B52)*100</f>
        <v>100</v>
      </c>
      <c r="E52" s="21">
        <v>37000</v>
      </c>
      <c r="F52" s="25">
        <f>(E52/C52)*100</f>
        <v>100</v>
      </c>
      <c r="G52" s="21">
        <v>37000</v>
      </c>
      <c r="H52" s="25">
        <f t="shared" ref="H52:H54" si="90">(G52/E52)*100</f>
        <v>100</v>
      </c>
      <c r="I52" s="25">
        <f>(C52+E52+G52)/3</f>
        <v>37000</v>
      </c>
      <c r="J52" s="25">
        <f>(D52+F52+H52)/3</f>
        <v>100</v>
      </c>
      <c r="K52" s="21">
        <v>37000</v>
      </c>
      <c r="L52" s="25">
        <v>100</v>
      </c>
      <c r="M52" s="21">
        <v>37000</v>
      </c>
      <c r="N52" s="25">
        <f t="shared" ref="N52:N54" si="91">(M52/K52)*100</f>
        <v>100</v>
      </c>
      <c r="O52" s="21">
        <v>37000</v>
      </c>
      <c r="P52" s="25">
        <f>(O52/M52)*100</f>
        <v>100</v>
      </c>
      <c r="Q52" s="21">
        <f t="shared" ref="Q52:R54" si="92">(K52+M52+O52)/3</f>
        <v>37000</v>
      </c>
      <c r="R52" s="21">
        <f t="shared" si="92"/>
        <v>100</v>
      </c>
      <c r="S52" s="21">
        <v>37000</v>
      </c>
      <c r="T52" s="21">
        <f t="shared" ref="T52:T54" si="93">S52/O52*100</f>
        <v>100</v>
      </c>
      <c r="U52" s="54">
        <v>37000</v>
      </c>
      <c r="V52" s="54">
        <f t="shared" ref="V52:V54" si="94">U52/S52*100</f>
        <v>100</v>
      </c>
      <c r="W52" s="57">
        <v>37000</v>
      </c>
      <c r="X52" s="57">
        <f t="shared" ref="X52:X54" si="95">W52/U52*100</f>
        <v>100</v>
      </c>
      <c r="Y52" s="57">
        <f t="shared" ref="Y52:Z54" si="96">(S52+U52+W52)/3</f>
        <v>37000</v>
      </c>
      <c r="Z52" s="57">
        <f t="shared" si="96"/>
        <v>100</v>
      </c>
      <c r="AA52" s="69">
        <v>37000</v>
      </c>
      <c r="AB52" s="69">
        <f t="shared" ref="AB52:AB54" si="97">(AA52/W52)*100</f>
        <v>100</v>
      </c>
      <c r="AC52" s="71">
        <v>37000</v>
      </c>
      <c r="AD52" s="71">
        <f>(AC52/AA52)*100</f>
        <v>100</v>
      </c>
      <c r="AE52" s="21">
        <v>40000</v>
      </c>
      <c r="AF52" s="71">
        <f>AE52/AC52*100</f>
        <v>108.10810810810811</v>
      </c>
      <c r="AG52" s="71">
        <f>(AA52+AC52+AE52)/3</f>
        <v>38000</v>
      </c>
      <c r="AH52" s="89">
        <f t="shared" ref="AH52:AH54" si="98">(AB52+AD52+AF52)/3</f>
        <v>102.70270270270271</v>
      </c>
      <c r="AI52" s="72">
        <f t="shared" ref="AI52:AI54" si="99">(I52+Q52+Y52+AG52)/4</f>
        <v>37250</v>
      </c>
      <c r="AJ52" s="38"/>
      <c r="AK52" s="38"/>
    </row>
    <row r="53" spans="1:37" ht="63.95" customHeight="1" thickBot="1" x14ac:dyDescent="0.6">
      <c r="A53" s="43" t="s">
        <v>85</v>
      </c>
      <c r="B53" s="21">
        <v>1000</v>
      </c>
      <c r="C53" s="21">
        <v>1000</v>
      </c>
      <c r="D53" s="25">
        <f>(C53/B53)*100</f>
        <v>100</v>
      </c>
      <c r="E53" s="21">
        <v>1000</v>
      </c>
      <c r="F53" s="25">
        <f t="shared" ref="F53:F54" si="100">(E53/C53)*100</f>
        <v>100</v>
      </c>
      <c r="G53" s="21">
        <v>1000</v>
      </c>
      <c r="H53" s="25">
        <f t="shared" si="90"/>
        <v>100</v>
      </c>
      <c r="I53" s="25">
        <f>(C53+E53+G53)/3</f>
        <v>1000</v>
      </c>
      <c r="J53" s="25">
        <f>(D53+F53+H53)/3</f>
        <v>100</v>
      </c>
      <c r="K53" s="21">
        <v>1000</v>
      </c>
      <c r="L53" s="25">
        <v>100</v>
      </c>
      <c r="M53" s="21">
        <v>1000</v>
      </c>
      <c r="N53" s="25">
        <f t="shared" si="91"/>
        <v>100</v>
      </c>
      <c r="O53" s="21">
        <v>1000</v>
      </c>
      <c r="P53" s="25">
        <f>(O53/M53)*100</f>
        <v>100</v>
      </c>
      <c r="Q53" s="21">
        <f t="shared" si="92"/>
        <v>1000</v>
      </c>
      <c r="R53" s="21">
        <f t="shared" si="92"/>
        <v>100</v>
      </c>
      <c r="S53" s="21">
        <v>1000</v>
      </c>
      <c r="T53" s="21">
        <f t="shared" si="93"/>
        <v>100</v>
      </c>
      <c r="U53" s="54">
        <v>1000</v>
      </c>
      <c r="V53" s="54">
        <f t="shared" si="94"/>
        <v>100</v>
      </c>
      <c r="W53" s="57">
        <v>1000</v>
      </c>
      <c r="X53" s="57">
        <f t="shared" si="95"/>
        <v>100</v>
      </c>
      <c r="Y53" s="57">
        <f t="shared" si="96"/>
        <v>1000</v>
      </c>
      <c r="Z53" s="57">
        <f t="shared" si="96"/>
        <v>100</v>
      </c>
      <c r="AA53" s="69">
        <v>1000</v>
      </c>
      <c r="AB53" s="69">
        <f t="shared" si="97"/>
        <v>100</v>
      </c>
      <c r="AC53" s="71">
        <v>1000</v>
      </c>
      <c r="AD53" s="71">
        <f>(AC53/AA53)*100</f>
        <v>100</v>
      </c>
      <c r="AE53" s="21">
        <v>1000</v>
      </c>
      <c r="AF53" s="71">
        <f>AE53/AC53*100</f>
        <v>100</v>
      </c>
      <c r="AG53" s="71">
        <f>(AA53+AC53+AE53)/3</f>
        <v>1000</v>
      </c>
      <c r="AH53" s="89">
        <f t="shared" si="98"/>
        <v>100</v>
      </c>
      <c r="AI53" s="72">
        <f t="shared" si="99"/>
        <v>1000</v>
      </c>
      <c r="AJ53" s="38"/>
      <c r="AK53" s="38"/>
    </row>
    <row r="54" spans="1:37" ht="63.95" customHeight="1" thickBot="1" x14ac:dyDescent="0.6">
      <c r="A54" s="80" t="s">
        <v>13</v>
      </c>
      <c r="B54" s="55">
        <f>SUM(B52:B53)</f>
        <v>38000</v>
      </c>
      <c r="C54" s="55">
        <f>SUM(C52:C53)</f>
        <v>38000</v>
      </c>
      <c r="D54" s="81">
        <f>(C54/B54)*100</f>
        <v>100</v>
      </c>
      <c r="E54" s="55">
        <f>SUM(E52:E53)</f>
        <v>38000</v>
      </c>
      <c r="F54" s="81">
        <f t="shared" si="100"/>
        <v>100</v>
      </c>
      <c r="G54" s="55">
        <f>SUM(G52:G53)</f>
        <v>38000</v>
      </c>
      <c r="H54" s="81">
        <f t="shared" si="90"/>
        <v>100</v>
      </c>
      <c r="I54" s="81">
        <f>SUM(I52:I53)</f>
        <v>38000</v>
      </c>
      <c r="J54" s="81">
        <f>(D54+F54+H54)/3</f>
        <v>100</v>
      </c>
      <c r="K54" s="55">
        <v>38000</v>
      </c>
      <c r="L54" s="81">
        <v>100</v>
      </c>
      <c r="M54" s="55">
        <f>SUM(M52:M53)</f>
        <v>38000</v>
      </c>
      <c r="N54" s="81">
        <f t="shared" si="91"/>
        <v>100</v>
      </c>
      <c r="O54" s="55">
        <f>SUM(O52:O53)</f>
        <v>38000</v>
      </c>
      <c r="P54" s="81">
        <f>(O54/M54)*100</f>
        <v>100</v>
      </c>
      <c r="Q54" s="55">
        <f t="shared" si="92"/>
        <v>38000</v>
      </c>
      <c r="R54" s="55">
        <f t="shared" si="92"/>
        <v>100</v>
      </c>
      <c r="S54" s="55">
        <f>SUM(S52:S53)</f>
        <v>38000</v>
      </c>
      <c r="T54" s="55">
        <f t="shared" si="93"/>
        <v>100</v>
      </c>
      <c r="U54" s="55">
        <f>SUM(U52:U53)</f>
        <v>38000</v>
      </c>
      <c r="V54" s="55">
        <f t="shared" si="94"/>
        <v>100</v>
      </c>
      <c r="W54" s="55">
        <f>SUM(W52:W53)</f>
        <v>38000</v>
      </c>
      <c r="X54" s="55">
        <f t="shared" si="95"/>
        <v>100</v>
      </c>
      <c r="Y54" s="55">
        <f t="shared" si="96"/>
        <v>38000</v>
      </c>
      <c r="Z54" s="55">
        <f t="shared" si="96"/>
        <v>100</v>
      </c>
      <c r="AA54" s="55">
        <f>SUM(AA52:AA53)</f>
        <v>38000</v>
      </c>
      <c r="AB54" s="55">
        <f t="shared" si="97"/>
        <v>100</v>
      </c>
      <c r="AC54" s="55">
        <f>SUM(AC52:AC53)</f>
        <v>38000</v>
      </c>
      <c r="AD54" s="55">
        <f>(AC54/AA54)*100</f>
        <v>100</v>
      </c>
      <c r="AE54" s="55">
        <f>SUM(AE52:AE53)</f>
        <v>41000</v>
      </c>
      <c r="AF54" s="55">
        <f>AE54/AC54*100</f>
        <v>107.89473684210526</v>
      </c>
      <c r="AG54" s="55">
        <f>(AA54+AC54+AE54)/3</f>
        <v>39000</v>
      </c>
      <c r="AH54" s="90">
        <f t="shared" si="98"/>
        <v>102.63157894736842</v>
      </c>
      <c r="AI54" s="82">
        <f t="shared" si="99"/>
        <v>38250</v>
      </c>
      <c r="AJ54" s="38"/>
      <c r="AK54" s="38"/>
    </row>
    <row r="55" spans="1:37" ht="63.95" customHeight="1" thickBot="1" x14ac:dyDescent="0.6">
      <c r="A55" s="127" t="s">
        <v>86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43"/>
      <c r="AI55" s="130"/>
      <c r="AJ55" s="38"/>
      <c r="AK55" s="38"/>
    </row>
    <row r="56" spans="1:37" ht="63.95" customHeight="1" thickBot="1" x14ac:dyDescent="0.6">
      <c r="A56" s="171" t="s">
        <v>87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3"/>
      <c r="AI56" s="174"/>
    </row>
    <row r="57" spans="1:37" ht="63.95" customHeight="1" thickBot="1" x14ac:dyDescent="0.6">
      <c r="A57" s="43" t="s">
        <v>172</v>
      </c>
      <c r="B57" s="21">
        <v>2700</v>
      </c>
      <c r="C57" s="21">
        <v>2700</v>
      </c>
      <c r="D57" s="25">
        <f t="shared" ref="D57:D64" si="101">(C57/B57)*100</f>
        <v>100</v>
      </c>
      <c r="E57" s="21">
        <v>2700</v>
      </c>
      <c r="F57" s="25">
        <f t="shared" ref="F57:F65" si="102">(E57/C57)*100</f>
        <v>100</v>
      </c>
      <c r="G57" s="25">
        <v>3200</v>
      </c>
      <c r="H57" s="25">
        <f t="shared" ref="H57:H65" si="103">(G57/E57)*100</f>
        <v>118.5185185185185</v>
      </c>
      <c r="I57" s="25">
        <f t="shared" ref="I57:J62" si="104">(C57+E57+G57)/3</f>
        <v>2866.6666666666665</v>
      </c>
      <c r="J57" s="25">
        <f t="shared" si="104"/>
        <v>106.17283950617282</v>
      </c>
      <c r="K57" s="21">
        <v>3200</v>
      </c>
      <c r="L57" s="25">
        <v>100</v>
      </c>
      <c r="M57" s="25">
        <v>3200</v>
      </c>
      <c r="N57" s="25">
        <f t="shared" ref="N57:N65" si="105">(M57/K57)*100</f>
        <v>100</v>
      </c>
      <c r="O57" s="25">
        <v>3400</v>
      </c>
      <c r="P57" s="25">
        <f t="shared" ref="P57:P65" si="106">(O57/M57)*100</f>
        <v>106.25</v>
      </c>
      <c r="Q57" s="21">
        <f t="shared" ref="Q57:R65" si="107">(K57+M57+O57)/3</f>
        <v>3266.6666666666665</v>
      </c>
      <c r="R57" s="21">
        <f t="shared" si="107"/>
        <v>102.08333333333333</v>
      </c>
      <c r="S57" s="25">
        <v>3400</v>
      </c>
      <c r="T57" s="21">
        <f t="shared" ref="T57:T65" si="108">S57/O57*100</f>
        <v>100</v>
      </c>
      <c r="U57" s="25">
        <v>3400</v>
      </c>
      <c r="V57" s="54">
        <f t="shared" ref="V57:V65" si="109">U57/S57*100</f>
        <v>100</v>
      </c>
      <c r="W57" s="35">
        <v>3400</v>
      </c>
      <c r="X57" s="57">
        <f t="shared" ref="X57:X65" si="110">W57/U57*100</f>
        <v>100</v>
      </c>
      <c r="Y57" s="57">
        <f t="shared" ref="Y57:Y65" si="111">(S57+U57+W57)/3</f>
        <v>3400</v>
      </c>
      <c r="Z57" s="57">
        <f t="shared" ref="Z57:Z65" si="112">(T57+V57+X57)/3</f>
        <v>100</v>
      </c>
      <c r="AA57" s="35">
        <v>3400</v>
      </c>
      <c r="AB57" s="69">
        <f t="shared" ref="AB57:AB65" si="113">(AA57/W57)*100</f>
        <v>100</v>
      </c>
      <c r="AC57" s="35">
        <v>3400</v>
      </c>
      <c r="AD57" s="71">
        <f t="shared" ref="AD57:AD65" si="114">(AC57/AA57)*100</f>
        <v>100</v>
      </c>
      <c r="AE57" s="21">
        <v>3400</v>
      </c>
      <c r="AF57" s="71">
        <f t="shared" ref="AF57:AF65" si="115">AE57/AC57*100</f>
        <v>100</v>
      </c>
      <c r="AG57" s="71">
        <f t="shared" ref="AG57:AH65" si="116">(AA57+AC57+AE57)/3</f>
        <v>3400</v>
      </c>
      <c r="AH57" s="89">
        <f t="shared" si="116"/>
        <v>100</v>
      </c>
      <c r="AI57" s="72">
        <f t="shared" ref="AI57:AI65" si="117">(I57+Q57+Y57+AG57)/4</f>
        <v>3233.333333333333</v>
      </c>
    </row>
    <row r="58" spans="1:37" ht="63.95" customHeight="1" thickBot="1" x14ac:dyDescent="0.6">
      <c r="A58" s="43" t="s">
        <v>152</v>
      </c>
      <c r="B58" s="21">
        <v>25100</v>
      </c>
      <c r="C58" s="21">
        <v>25100</v>
      </c>
      <c r="D58" s="25">
        <f t="shared" si="101"/>
        <v>100</v>
      </c>
      <c r="E58" s="21">
        <v>25100</v>
      </c>
      <c r="F58" s="25">
        <f t="shared" si="102"/>
        <v>100</v>
      </c>
      <c r="G58" s="25">
        <v>24000</v>
      </c>
      <c r="H58" s="25">
        <f>(G58/E58)*100</f>
        <v>95.617529880478088</v>
      </c>
      <c r="I58" s="25">
        <f>(C58+E58+G58)/3</f>
        <v>24733.333333333332</v>
      </c>
      <c r="J58" s="25">
        <f>(D58+F58+H58)/3</f>
        <v>98.53917662682602</v>
      </c>
      <c r="K58" s="21">
        <v>24000</v>
      </c>
      <c r="L58" s="25">
        <v>100</v>
      </c>
      <c r="M58" s="25">
        <v>24000</v>
      </c>
      <c r="N58" s="25">
        <f>(M58/K58)*100</f>
        <v>100</v>
      </c>
      <c r="O58" s="25">
        <v>25300</v>
      </c>
      <c r="P58" s="25">
        <f t="shared" si="106"/>
        <v>105.41666666666667</v>
      </c>
      <c r="Q58" s="21">
        <f t="shared" si="107"/>
        <v>24433.333333333332</v>
      </c>
      <c r="R58" s="21">
        <f t="shared" si="107"/>
        <v>101.80555555555556</v>
      </c>
      <c r="S58" s="25">
        <v>25300</v>
      </c>
      <c r="T58" s="21">
        <f t="shared" si="108"/>
        <v>100</v>
      </c>
      <c r="U58" s="25">
        <v>25300</v>
      </c>
      <c r="V58" s="54">
        <f t="shared" si="109"/>
        <v>100</v>
      </c>
      <c r="W58" s="35">
        <v>25500</v>
      </c>
      <c r="X58" s="57">
        <f t="shared" si="110"/>
        <v>100.79051383399209</v>
      </c>
      <c r="Y58" s="57">
        <f t="shared" si="111"/>
        <v>25366.666666666668</v>
      </c>
      <c r="Z58" s="57">
        <f t="shared" si="112"/>
        <v>100.2635046113307</v>
      </c>
      <c r="AA58" s="35">
        <v>25500</v>
      </c>
      <c r="AB58" s="69">
        <f t="shared" si="113"/>
        <v>100</v>
      </c>
      <c r="AC58" s="35">
        <v>25500</v>
      </c>
      <c r="AD58" s="71">
        <f t="shared" si="114"/>
        <v>100</v>
      </c>
      <c r="AE58" s="21">
        <v>27300</v>
      </c>
      <c r="AF58" s="71">
        <f t="shared" si="115"/>
        <v>107.05882352941177</v>
      </c>
      <c r="AG58" s="71">
        <f t="shared" si="116"/>
        <v>26100</v>
      </c>
      <c r="AH58" s="89">
        <f t="shared" si="116"/>
        <v>102.35294117647059</v>
      </c>
      <c r="AI58" s="72">
        <f t="shared" si="117"/>
        <v>25158.333333333332</v>
      </c>
    </row>
    <row r="59" spans="1:37" ht="63.95" customHeight="1" thickBot="1" x14ac:dyDescent="0.6">
      <c r="A59" s="43" t="s">
        <v>151</v>
      </c>
      <c r="B59" s="21">
        <v>9400</v>
      </c>
      <c r="C59" s="21">
        <v>9400</v>
      </c>
      <c r="D59" s="25">
        <f t="shared" si="101"/>
        <v>100</v>
      </c>
      <c r="E59" s="21">
        <v>9400</v>
      </c>
      <c r="F59" s="25">
        <f t="shared" si="102"/>
        <v>100</v>
      </c>
      <c r="G59" s="25">
        <v>11000</v>
      </c>
      <c r="H59" s="25">
        <f t="shared" si="103"/>
        <v>117.02127659574468</v>
      </c>
      <c r="I59" s="25">
        <f t="shared" si="104"/>
        <v>9933.3333333333339</v>
      </c>
      <c r="J59" s="25">
        <f t="shared" si="104"/>
        <v>105.67375886524822</v>
      </c>
      <c r="K59" s="21">
        <v>11000</v>
      </c>
      <c r="L59" s="25">
        <v>100</v>
      </c>
      <c r="M59" s="25">
        <v>11000</v>
      </c>
      <c r="N59" s="25">
        <f t="shared" si="105"/>
        <v>100</v>
      </c>
      <c r="O59" s="25">
        <v>11800</v>
      </c>
      <c r="P59" s="25">
        <f t="shared" si="106"/>
        <v>107.27272727272728</v>
      </c>
      <c r="Q59" s="21">
        <f t="shared" si="107"/>
        <v>11266.666666666666</v>
      </c>
      <c r="R59" s="21">
        <f t="shared" si="107"/>
        <v>102.42424242424242</v>
      </c>
      <c r="S59" s="25">
        <v>11800</v>
      </c>
      <c r="T59" s="21">
        <f t="shared" si="108"/>
        <v>100</v>
      </c>
      <c r="U59" s="25">
        <v>11800</v>
      </c>
      <c r="V59" s="54">
        <f t="shared" si="109"/>
        <v>100</v>
      </c>
      <c r="W59" s="35">
        <v>12700</v>
      </c>
      <c r="X59" s="57">
        <f t="shared" si="110"/>
        <v>107.62711864406779</v>
      </c>
      <c r="Y59" s="57">
        <f t="shared" si="111"/>
        <v>12100</v>
      </c>
      <c r="Z59" s="57">
        <f t="shared" si="112"/>
        <v>102.54237288135592</v>
      </c>
      <c r="AA59" s="35">
        <v>12700</v>
      </c>
      <c r="AB59" s="69">
        <f t="shared" si="113"/>
        <v>100</v>
      </c>
      <c r="AC59" s="35">
        <v>12700</v>
      </c>
      <c r="AD59" s="71">
        <f t="shared" si="114"/>
        <v>100</v>
      </c>
      <c r="AE59" s="21">
        <v>13100</v>
      </c>
      <c r="AF59" s="71">
        <f t="shared" si="115"/>
        <v>103.14960629921259</v>
      </c>
      <c r="AG59" s="71">
        <f t="shared" si="116"/>
        <v>12833.333333333334</v>
      </c>
      <c r="AH59" s="89">
        <f t="shared" si="116"/>
        <v>101.04986876640419</v>
      </c>
      <c r="AI59" s="72">
        <f t="shared" si="117"/>
        <v>11533.333333333334</v>
      </c>
    </row>
    <row r="60" spans="1:37" ht="63.95" customHeight="1" thickBot="1" x14ac:dyDescent="0.6">
      <c r="A60" s="43" t="s">
        <v>116</v>
      </c>
      <c r="B60" s="21">
        <v>83000</v>
      </c>
      <c r="C60" s="21">
        <v>83000</v>
      </c>
      <c r="D60" s="25">
        <f t="shared" si="101"/>
        <v>100</v>
      </c>
      <c r="E60" s="21">
        <v>83000</v>
      </c>
      <c r="F60" s="25">
        <f t="shared" si="102"/>
        <v>100</v>
      </c>
      <c r="G60" s="25">
        <v>74000</v>
      </c>
      <c r="H60" s="25">
        <f t="shared" si="103"/>
        <v>89.156626506024097</v>
      </c>
      <c r="I60" s="25">
        <f t="shared" si="104"/>
        <v>80000</v>
      </c>
      <c r="J60" s="25">
        <f t="shared" si="104"/>
        <v>96.385542168674704</v>
      </c>
      <c r="K60" s="21">
        <v>74000</v>
      </c>
      <c r="L60" s="25">
        <v>100</v>
      </c>
      <c r="M60" s="25">
        <v>74000</v>
      </c>
      <c r="N60" s="25">
        <f t="shared" si="105"/>
        <v>100</v>
      </c>
      <c r="O60" s="25">
        <v>81000</v>
      </c>
      <c r="P60" s="25">
        <f t="shared" si="106"/>
        <v>109.45945945945945</v>
      </c>
      <c r="Q60" s="21">
        <f t="shared" si="107"/>
        <v>76333.333333333328</v>
      </c>
      <c r="R60" s="21">
        <f t="shared" si="107"/>
        <v>103.15315315315316</v>
      </c>
      <c r="S60" s="25">
        <v>81000</v>
      </c>
      <c r="T60" s="21">
        <f t="shared" si="108"/>
        <v>100</v>
      </c>
      <c r="U60" s="25">
        <v>81000</v>
      </c>
      <c r="V60" s="54">
        <f t="shared" si="109"/>
        <v>100</v>
      </c>
      <c r="W60" s="35">
        <v>82000</v>
      </c>
      <c r="X60" s="57">
        <f t="shared" si="110"/>
        <v>101.23456790123457</v>
      </c>
      <c r="Y60" s="57">
        <f t="shared" si="111"/>
        <v>81333.333333333328</v>
      </c>
      <c r="Z60" s="57">
        <f t="shared" si="112"/>
        <v>100.41152263374487</v>
      </c>
      <c r="AA60" s="35">
        <v>82000</v>
      </c>
      <c r="AB60" s="69">
        <f t="shared" si="113"/>
        <v>100</v>
      </c>
      <c r="AC60" s="35">
        <v>82000</v>
      </c>
      <c r="AD60" s="71">
        <f t="shared" si="114"/>
        <v>100</v>
      </c>
      <c r="AE60" s="21">
        <v>84000</v>
      </c>
      <c r="AF60" s="71">
        <f t="shared" si="115"/>
        <v>102.4390243902439</v>
      </c>
      <c r="AG60" s="71">
        <f t="shared" si="116"/>
        <v>82666.666666666672</v>
      </c>
      <c r="AH60" s="89">
        <f t="shared" si="116"/>
        <v>100.8130081300813</v>
      </c>
      <c r="AI60" s="72">
        <f t="shared" si="117"/>
        <v>80083.333333333328</v>
      </c>
    </row>
    <row r="61" spans="1:37" ht="63.95" customHeight="1" thickBot="1" x14ac:dyDescent="0.6">
      <c r="A61" s="43" t="s">
        <v>173</v>
      </c>
      <c r="B61" s="21">
        <v>425000</v>
      </c>
      <c r="C61" s="21">
        <v>425000</v>
      </c>
      <c r="D61" s="25">
        <f t="shared" si="101"/>
        <v>100</v>
      </c>
      <c r="E61" s="21">
        <v>425000</v>
      </c>
      <c r="F61" s="25">
        <f t="shared" si="102"/>
        <v>100</v>
      </c>
      <c r="G61" s="25">
        <v>487500</v>
      </c>
      <c r="H61" s="25">
        <f t="shared" si="103"/>
        <v>114.70588235294117</v>
      </c>
      <c r="I61" s="25">
        <f t="shared" si="104"/>
        <v>445833.33333333331</v>
      </c>
      <c r="J61" s="25">
        <f t="shared" si="104"/>
        <v>104.90196078431372</v>
      </c>
      <c r="K61" s="21">
        <v>487500</v>
      </c>
      <c r="L61" s="25">
        <v>100</v>
      </c>
      <c r="M61" s="25">
        <v>487500</v>
      </c>
      <c r="N61" s="25">
        <f t="shared" si="105"/>
        <v>100</v>
      </c>
      <c r="O61" s="25">
        <v>595000</v>
      </c>
      <c r="P61" s="25">
        <f t="shared" si="106"/>
        <v>122.05128205128206</v>
      </c>
      <c r="Q61" s="21">
        <f t="shared" si="107"/>
        <v>523333.33333333331</v>
      </c>
      <c r="R61" s="21">
        <f t="shared" si="107"/>
        <v>107.35042735042735</v>
      </c>
      <c r="S61" s="25">
        <v>595000</v>
      </c>
      <c r="T61" s="21">
        <f t="shared" si="108"/>
        <v>100</v>
      </c>
      <c r="U61" s="25">
        <v>595000</v>
      </c>
      <c r="V61" s="54">
        <f t="shared" si="109"/>
        <v>100</v>
      </c>
      <c r="W61" s="35">
        <v>700000</v>
      </c>
      <c r="X61" s="57">
        <f t="shared" si="110"/>
        <v>117.64705882352942</v>
      </c>
      <c r="Y61" s="57">
        <f t="shared" si="111"/>
        <v>630000</v>
      </c>
      <c r="Z61" s="57">
        <f t="shared" si="112"/>
        <v>105.88235294117646</v>
      </c>
      <c r="AA61" s="35">
        <v>700000</v>
      </c>
      <c r="AB61" s="69">
        <f t="shared" si="113"/>
        <v>100</v>
      </c>
      <c r="AC61" s="35">
        <v>700000</v>
      </c>
      <c r="AD61" s="71">
        <f t="shared" si="114"/>
        <v>100</v>
      </c>
      <c r="AE61" s="21">
        <v>750000</v>
      </c>
      <c r="AF61" s="71">
        <f t="shared" si="115"/>
        <v>107.14285714285714</v>
      </c>
      <c r="AG61" s="71">
        <f t="shared" si="116"/>
        <v>716666.66666666663</v>
      </c>
      <c r="AH61" s="89">
        <f t="shared" si="116"/>
        <v>102.38095238095237</v>
      </c>
      <c r="AI61" s="72">
        <f t="shared" si="117"/>
        <v>578958.33333333326</v>
      </c>
    </row>
    <row r="62" spans="1:37" ht="63.95" customHeight="1" thickBot="1" x14ac:dyDescent="0.6">
      <c r="A62" s="43" t="s">
        <v>117</v>
      </c>
      <c r="B62" s="21">
        <v>20500</v>
      </c>
      <c r="C62" s="21">
        <v>20500</v>
      </c>
      <c r="D62" s="25">
        <f t="shared" si="101"/>
        <v>100</v>
      </c>
      <c r="E62" s="21">
        <v>20500</v>
      </c>
      <c r="F62" s="25">
        <f t="shared" si="102"/>
        <v>100</v>
      </c>
      <c r="G62" s="25">
        <v>24000</v>
      </c>
      <c r="H62" s="25">
        <f t="shared" si="103"/>
        <v>117.07317073170731</v>
      </c>
      <c r="I62" s="25">
        <f>(C62+E62+G62)/3</f>
        <v>21666.666666666668</v>
      </c>
      <c r="J62" s="25">
        <f t="shared" si="104"/>
        <v>105.6910569105691</v>
      </c>
      <c r="K62" s="21">
        <v>24000</v>
      </c>
      <c r="L62" s="25">
        <v>100</v>
      </c>
      <c r="M62" s="25">
        <v>24000</v>
      </c>
      <c r="N62" s="25">
        <f t="shared" si="105"/>
        <v>100</v>
      </c>
      <c r="O62" s="25">
        <v>26000</v>
      </c>
      <c r="P62" s="25">
        <f t="shared" si="106"/>
        <v>108.33333333333333</v>
      </c>
      <c r="Q62" s="21">
        <f t="shared" si="107"/>
        <v>24666.666666666668</v>
      </c>
      <c r="R62" s="21">
        <f t="shared" si="107"/>
        <v>102.77777777777777</v>
      </c>
      <c r="S62" s="25">
        <v>26000</v>
      </c>
      <c r="T62" s="21">
        <f t="shared" si="108"/>
        <v>100</v>
      </c>
      <c r="U62" s="25">
        <v>26000</v>
      </c>
      <c r="V62" s="54">
        <f t="shared" si="109"/>
        <v>100</v>
      </c>
      <c r="W62" s="35">
        <v>27000</v>
      </c>
      <c r="X62" s="57">
        <f t="shared" si="110"/>
        <v>103.84615384615385</v>
      </c>
      <c r="Y62" s="57">
        <f t="shared" si="111"/>
        <v>26333.333333333332</v>
      </c>
      <c r="Z62" s="57">
        <f t="shared" si="112"/>
        <v>101.28205128205128</v>
      </c>
      <c r="AA62" s="35">
        <v>27000</v>
      </c>
      <c r="AB62" s="69">
        <f t="shared" si="113"/>
        <v>100</v>
      </c>
      <c r="AC62" s="35">
        <v>27000</v>
      </c>
      <c r="AD62" s="71">
        <f t="shared" si="114"/>
        <v>100</v>
      </c>
      <c r="AE62" s="21">
        <v>28000</v>
      </c>
      <c r="AF62" s="71">
        <f t="shared" si="115"/>
        <v>103.7037037037037</v>
      </c>
      <c r="AG62" s="71">
        <f t="shared" si="116"/>
        <v>27333.333333333332</v>
      </c>
      <c r="AH62" s="89">
        <f t="shared" si="116"/>
        <v>101.23456790123457</v>
      </c>
      <c r="AI62" s="72">
        <f t="shared" si="117"/>
        <v>25000</v>
      </c>
    </row>
    <row r="63" spans="1:37" ht="63.95" customHeight="1" thickBot="1" x14ac:dyDescent="0.6">
      <c r="A63" s="43" t="s">
        <v>118</v>
      </c>
      <c r="B63" s="21">
        <v>4000</v>
      </c>
      <c r="C63" s="21">
        <v>4000</v>
      </c>
      <c r="D63" s="25">
        <f t="shared" si="101"/>
        <v>100</v>
      </c>
      <c r="E63" s="21">
        <v>4000</v>
      </c>
      <c r="F63" s="25">
        <f t="shared" si="102"/>
        <v>100</v>
      </c>
      <c r="G63" s="25">
        <v>3500</v>
      </c>
      <c r="H63" s="25">
        <f t="shared" si="103"/>
        <v>87.5</v>
      </c>
      <c r="I63" s="25">
        <f>(C63+E63+G63)/3</f>
        <v>3833.3333333333335</v>
      </c>
      <c r="J63" s="25">
        <f>(D63+F63+H63)/3</f>
        <v>95.833333333333329</v>
      </c>
      <c r="K63" s="21">
        <v>3500</v>
      </c>
      <c r="L63" s="25">
        <v>100</v>
      </c>
      <c r="M63" s="25">
        <v>3500</v>
      </c>
      <c r="N63" s="25">
        <f t="shared" si="105"/>
        <v>100</v>
      </c>
      <c r="O63" s="25">
        <v>4000</v>
      </c>
      <c r="P63" s="25">
        <f t="shared" si="106"/>
        <v>114.28571428571428</v>
      </c>
      <c r="Q63" s="21">
        <f t="shared" si="107"/>
        <v>3666.6666666666665</v>
      </c>
      <c r="R63" s="21">
        <f t="shared" si="107"/>
        <v>104.76190476190476</v>
      </c>
      <c r="S63" s="25">
        <v>4000</v>
      </c>
      <c r="T63" s="21">
        <f t="shared" si="108"/>
        <v>100</v>
      </c>
      <c r="U63" s="25">
        <v>4000</v>
      </c>
      <c r="V63" s="54">
        <f t="shared" si="109"/>
        <v>100</v>
      </c>
      <c r="W63" s="35">
        <v>4000</v>
      </c>
      <c r="X63" s="57">
        <f t="shared" si="110"/>
        <v>100</v>
      </c>
      <c r="Y63" s="57">
        <f t="shared" si="111"/>
        <v>4000</v>
      </c>
      <c r="Z63" s="57">
        <f t="shared" si="112"/>
        <v>100</v>
      </c>
      <c r="AA63" s="35">
        <v>4000</v>
      </c>
      <c r="AB63" s="69">
        <f t="shared" si="113"/>
        <v>100</v>
      </c>
      <c r="AC63" s="35">
        <v>4000</v>
      </c>
      <c r="AD63" s="71">
        <f t="shared" si="114"/>
        <v>100</v>
      </c>
      <c r="AE63" s="21">
        <v>4000</v>
      </c>
      <c r="AF63" s="71">
        <f t="shared" si="115"/>
        <v>100</v>
      </c>
      <c r="AG63" s="71">
        <f t="shared" si="116"/>
        <v>4000</v>
      </c>
      <c r="AH63" s="89">
        <f t="shared" si="116"/>
        <v>100</v>
      </c>
      <c r="AI63" s="72">
        <f t="shared" si="117"/>
        <v>3875</v>
      </c>
    </row>
    <row r="64" spans="1:37" ht="63.95" customHeight="1" thickBot="1" x14ac:dyDescent="0.6">
      <c r="A64" s="43" t="s">
        <v>119</v>
      </c>
      <c r="B64" s="21">
        <v>16000</v>
      </c>
      <c r="C64" s="21">
        <v>16000</v>
      </c>
      <c r="D64" s="25">
        <f t="shared" si="101"/>
        <v>100</v>
      </c>
      <c r="E64" s="21">
        <v>16000</v>
      </c>
      <c r="F64" s="25">
        <f t="shared" si="102"/>
        <v>100</v>
      </c>
      <c r="G64" s="25">
        <v>18000</v>
      </c>
      <c r="H64" s="25">
        <f t="shared" si="103"/>
        <v>112.5</v>
      </c>
      <c r="I64" s="25">
        <f>(C64+E64+G64)/3</f>
        <v>16666.666666666668</v>
      </c>
      <c r="J64" s="25">
        <f>(D64+F64+H64)/3</f>
        <v>104.16666666666667</v>
      </c>
      <c r="K64" s="21">
        <v>18000</v>
      </c>
      <c r="L64" s="25">
        <v>100</v>
      </c>
      <c r="M64" s="25">
        <v>18000</v>
      </c>
      <c r="N64" s="25">
        <f t="shared" si="105"/>
        <v>100</v>
      </c>
      <c r="O64" s="25">
        <v>18000</v>
      </c>
      <c r="P64" s="25">
        <f t="shared" si="106"/>
        <v>100</v>
      </c>
      <c r="Q64" s="21">
        <f t="shared" si="107"/>
        <v>18000</v>
      </c>
      <c r="R64" s="21">
        <f t="shared" si="107"/>
        <v>100</v>
      </c>
      <c r="S64" s="25">
        <v>18000</v>
      </c>
      <c r="T64" s="21">
        <f t="shared" si="108"/>
        <v>100</v>
      </c>
      <c r="U64" s="25">
        <v>18000</v>
      </c>
      <c r="V64" s="54">
        <f t="shared" si="109"/>
        <v>100</v>
      </c>
      <c r="W64" s="35">
        <v>20000</v>
      </c>
      <c r="X64" s="57">
        <f t="shared" si="110"/>
        <v>111.11111111111111</v>
      </c>
      <c r="Y64" s="57">
        <f t="shared" si="111"/>
        <v>18666.666666666668</v>
      </c>
      <c r="Z64" s="57">
        <f t="shared" si="112"/>
        <v>103.7037037037037</v>
      </c>
      <c r="AA64" s="35">
        <v>20000</v>
      </c>
      <c r="AB64" s="69">
        <f t="shared" si="113"/>
        <v>100</v>
      </c>
      <c r="AC64" s="35">
        <v>20000</v>
      </c>
      <c r="AD64" s="71">
        <f t="shared" si="114"/>
        <v>100</v>
      </c>
      <c r="AE64" s="21">
        <v>20000</v>
      </c>
      <c r="AF64" s="71">
        <f t="shared" si="115"/>
        <v>100</v>
      </c>
      <c r="AG64" s="71">
        <f t="shared" si="116"/>
        <v>20000</v>
      </c>
      <c r="AH64" s="89">
        <f t="shared" si="116"/>
        <v>100</v>
      </c>
      <c r="AI64" s="72">
        <f t="shared" si="117"/>
        <v>18333.333333333336</v>
      </c>
    </row>
    <row r="65" spans="1:35" ht="63.95" customHeight="1" thickBot="1" x14ac:dyDescent="0.6">
      <c r="A65" s="80" t="s">
        <v>13</v>
      </c>
      <c r="B65" s="55">
        <f>SUM(B57:B64)</f>
        <v>585700</v>
      </c>
      <c r="C65" s="55">
        <f>SUM(C57:C64)</f>
        <v>585700</v>
      </c>
      <c r="D65" s="81">
        <f>(C65/B65)*100</f>
        <v>100</v>
      </c>
      <c r="E65" s="55">
        <f>SUM(E57:E64)</f>
        <v>585700</v>
      </c>
      <c r="F65" s="81">
        <f t="shared" si="102"/>
        <v>100</v>
      </c>
      <c r="G65" s="81">
        <f>SUM(G57:G64)</f>
        <v>645200</v>
      </c>
      <c r="H65" s="81">
        <f t="shared" si="103"/>
        <v>110.15878436059417</v>
      </c>
      <c r="I65" s="81">
        <f>(C65+E65+G65)/3</f>
        <v>605533.33333333337</v>
      </c>
      <c r="J65" s="81">
        <f>(D65+F65+H65)/3</f>
        <v>103.38626145353139</v>
      </c>
      <c r="K65" s="55">
        <v>645200</v>
      </c>
      <c r="L65" s="81">
        <v>100</v>
      </c>
      <c r="M65" s="81">
        <f>SUM(M57:M64)</f>
        <v>645200</v>
      </c>
      <c r="N65" s="81">
        <f t="shared" si="105"/>
        <v>100</v>
      </c>
      <c r="O65" s="81">
        <f>SUM(O57:O64)</f>
        <v>764500</v>
      </c>
      <c r="P65" s="81">
        <f t="shared" si="106"/>
        <v>118.4903905765654</v>
      </c>
      <c r="Q65" s="55">
        <f t="shared" si="107"/>
        <v>684966.66666666663</v>
      </c>
      <c r="R65" s="55">
        <f t="shared" si="107"/>
        <v>106.16346352552181</v>
      </c>
      <c r="S65" s="81">
        <f>SUM(S57:S64)</f>
        <v>764500</v>
      </c>
      <c r="T65" s="55">
        <f t="shared" si="108"/>
        <v>100</v>
      </c>
      <c r="U65" s="81">
        <f>SUM(U57:U64)</f>
        <v>764500</v>
      </c>
      <c r="V65" s="55">
        <f t="shared" si="109"/>
        <v>100</v>
      </c>
      <c r="W65" s="55">
        <f>SUM(W57:W64)</f>
        <v>874600</v>
      </c>
      <c r="X65" s="55">
        <f t="shared" si="110"/>
        <v>114.40156965336821</v>
      </c>
      <c r="Y65" s="55">
        <f t="shared" si="111"/>
        <v>801200</v>
      </c>
      <c r="Z65" s="55">
        <f t="shared" si="112"/>
        <v>104.8005232177894</v>
      </c>
      <c r="AA65" s="55">
        <f>SUM(AA57:AA64)</f>
        <v>874600</v>
      </c>
      <c r="AB65" s="55">
        <f t="shared" si="113"/>
        <v>100</v>
      </c>
      <c r="AC65" s="55">
        <f>SUM(AC57:AC64)</f>
        <v>874600</v>
      </c>
      <c r="AD65" s="55">
        <f t="shared" si="114"/>
        <v>100</v>
      </c>
      <c r="AE65" s="55">
        <f>SUM(AE57:AE64)</f>
        <v>929800</v>
      </c>
      <c r="AF65" s="55">
        <f t="shared" si="115"/>
        <v>106.3114566659044</v>
      </c>
      <c r="AG65" s="55">
        <f t="shared" si="116"/>
        <v>893000</v>
      </c>
      <c r="AH65" s="90">
        <f t="shared" si="116"/>
        <v>102.10381888863481</v>
      </c>
      <c r="AI65" s="82">
        <f t="shared" si="117"/>
        <v>746175</v>
      </c>
    </row>
    <row r="66" spans="1:35" ht="63.95" customHeight="1" thickBot="1" x14ac:dyDescent="0.6">
      <c r="A66" s="127" t="s">
        <v>140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43"/>
      <c r="AI66" s="130"/>
    </row>
    <row r="67" spans="1:35" ht="63.95" customHeight="1" thickBot="1" x14ac:dyDescent="0.6">
      <c r="A67" s="43" t="s">
        <v>120</v>
      </c>
      <c r="B67" s="21">
        <v>1030000</v>
      </c>
      <c r="C67" s="21">
        <v>1030000</v>
      </c>
      <c r="D67" s="25">
        <f t="shared" ref="D67:D76" si="118">(C67/B67)*100</f>
        <v>100</v>
      </c>
      <c r="E67" s="21">
        <v>1030000</v>
      </c>
      <c r="F67" s="25">
        <f t="shared" ref="F67:F76" si="119">(E67/C67)*100</f>
        <v>100</v>
      </c>
      <c r="G67" s="25">
        <v>1166000</v>
      </c>
      <c r="H67" s="25">
        <f t="shared" ref="H67:H76" si="120">(G67/E67)*100</f>
        <v>113.20388349514563</v>
      </c>
      <c r="I67" s="25">
        <f t="shared" ref="I67:J91" si="121">(C67+E67+G67)/3</f>
        <v>1075333.3333333333</v>
      </c>
      <c r="J67" s="25">
        <f t="shared" si="121"/>
        <v>104.40129449838189</v>
      </c>
      <c r="K67" s="21">
        <v>1166000</v>
      </c>
      <c r="L67" s="25">
        <v>100</v>
      </c>
      <c r="M67" s="25">
        <v>1166000</v>
      </c>
      <c r="N67" s="25">
        <f>(M67/K67)*100</f>
        <v>100</v>
      </c>
      <c r="O67" s="25">
        <v>1125000</v>
      </c>
      <c r="P67" s="25">
        <f t="shared" ref="P67:P87" si="122">(O67/M67)*100</f>
        <v>96.483704974271006</v>
      </c>
      <c r="Q67" s="21">
        <f t="shared" ref="Q67:R102" si="123">(K67+M67+O67)/3</f>
        <v>1152333.3333333333</v>
      </c>
      <c r="R67" s="21">
        <f t="shared" si="123"/>
        <v>98.82790165809034</v>
      </c>
      <c r="S67" s="25">
        <v>1125000</v>
      </c>
      <c r="T67" s="21">
        <f t="shared" ref="T67:T102" si="124">S67/O67*100</f>
        <v>100</v>
      </c>
      <c r="U67" s="25">
        <v>1125000</v>
      </c>
      <c r="V67" s="54">
        <f t="shared" ref="V67:V102" si="125">U67/S67*100</f>
        <v>100</v>
      </c>
      <c r="W67" s="35">
        <v>1215000</v>
      </c>
      <c r="X67" s="57">
        <f t="shared" ref="X67:X88" si="126">W67/U67*100</f>
        <v>108</v>
      </c>
      <c r="Y67" s="57">
        <f t="shared" ref="Y67:Y88" si="127">(S67+U67+W67)/3</f>
        <v>1155000</v>
      </c>
      <c r="Z67" s="57">
        <f t="shared" ref="Z67:Z88" si="128">(T67+V67+X67)/3</f>
        <v>102.66666666666667</v>
      </c>
      <c r="AA67" s="35">
        <v>1215000</v>
      </c>
      <c r="AB67" s="69">
        <f t="shared" ref="AB67:AB102" si="129">(AA67/W67)*100</f>
        <v>100</v>
      </c>
      <c r="AC67" s="35">
        <v>1215000</v>
      </c>
      <c r="AD67" s="71">
        <f t="shared" ref="AD67:AD88" si="130">(AC67/AA67)*100</f>
        <v>100</v>
      </c>
      <c r="AE67" s="21">
        <v>1350000</v>
      </c>
      <c r="AF67" s="71">
        <f t="shared" ref="AF67:AF102" si="131">AE67/AC67*100</f>
        <v>111.11111111111111</v>
      </c>
      <c r="AG67" s="71">
        <f t="shared" ref="AG67:AH102" si="132">(AA67+AC67+AE67)/3</f>
        <v>1260000</v>
      </c>
      <c r="AH67" s="89">
        <f t="shared" si="132"/>
        <v>103.7037037037037</v>
      </c>
      <c r="AI67" s="72">
        <f t="shared" ref="AI67:AI102" si="133">(I67+Q67+Y67+AG67)/4</f>
        <v>1160666.6666666665</v>
      </c>
    </row>
    <row r="68" spans="1:35" ht="63.95" customHeight="1" thickBot="1" x14ac:dyDescent="0.6">
      <c r="A68" s="43" t="s">
        <v>121</v>
      </c>
      <c r="B68" s="21">
        <v>1130000</v>
      </c>
      <c r="C68" s="21">
        <v>1130000</v>
      </c>
      <c r="D68" s="25">
        <f t="shared" si="118"/>
        <v>100</v>
      </c>
      <c r="E68" s="21">
        <v>1130000</v>
      </c>
      <c r="F68" s="25">
        <f t="shared" si="119"/>
        <v>100</v>
      </c>
      <c r="G68" s="25">
        <v>1276000</v>
      </c>
      <c r="H68" s="25">
        <f t="shared" si="120"/>
        <v>112.9203539823009</v>
      </c>
      <c r="I68" s="25">
        <f t="shared" si="121"/>
        <v>1178666.6666666667</v>
      </c>
      <c r="J68" s="25">
        <f t="shared" si="121"/>
        <v>104.30678466076695</v>
      </c>
      <c r="K68" s="21">
        <v>1276000</v>
      </c>
      <c r="L68" s="25">
        <v>100</v>
      </c>
      <c r="M68" s="25">
        <v>1276000</v>
      </c>
      <c r="N68" s="25">
        <f t="shared" ref="N68:N83" si="134">(M68/K68)*100</f>
        <v>100</v>
      </c>
      <c r="O68" s="25">
        <v>1230000</v>
      </c>
      <c r="P68" s="25">
        <f t="shared" si="122"/>
        <v>96.3949843260188</v>
      </c>
      <c r="Q68" s="21">
        <f t="shared" si="123"/>
        <v>1260666.6666666667</v>
      </c>
      <c r="R68" s="21">
        <f t="shared" si="123"/>
        <v>98.798328108672933</v>
      </c>
      <c r="S68" s="25">
        <v>1230000</v>
      </c>
      <c r="T68" s="21">
        <f t="shared" si="124"/>
        <v>100</v>
      </c>
      <c r="U68" s="25">
        <v>1230000</v>
      </c>
      <c r="V68" s="54">
        <f t="shared" si="125"/>
        <v>100</v>
      </c>
      <c r="W68" s="35">
        <v>1300000</v>
      </c>
      <c r="X68" s="57">
        <f t="shared" si="126"/>
        <v>105.6910569105691</v>
      </c>
      <c r="Y68" s="57">
        <f t="shared" si="127"/>
        <v>1253333.3333333333</v>
      </c>
      <c r="Z68" s="57">
        <f t="shared" si="128"/>
        <v>101.89701897018971</v>
      </c>
      <c r="AA68" s="35">
        <v>1300000</v>
      </c>
      <c r="AB68" s="69">
        <f t="shared" si="129"/>
        <v>100</v>
      </c>
      <c r="AC68" s="35">
        <v>1300000</v>
      </c>
      <c r="AD68" s="71">
        <f t="shared" si="130"/>
        <v>100</v>
      </c>
      <c r="AE68" s="21">
        <v>1512000</v>
      </c>
      <c r="AF68" s="71">
        <f t="shared" si="131"/>
        <v>116.30769230769231</v>
      </c>
      <c r="AG68" s="71">
        <f t="shared" si="132"/>
        <v>1370666.6666666667</v>
      </c>
      <c r="AH68" s="89">
        <f t="shared" si="132"/>
        <v>105.43589743589745</v>
      </c>
      <c r="AI68" s="72">
        <f t="shared" si="133"/>
        <v>1265833.3333333335</v>
      </c>
    </row>
    <row r="69" spans="1:35" ht="63.95" customHeight="1" thickBot="1" x14ac:dyDescent="0.6">
      <c r="A69" s="80" t="s">
        <v>13</v>
      </c>
      <c r="B69" s="55">
        <f>SUM(B67:B68)</f>
        <v>2160000</v>
      </c>
      <c r="C69" s="55">
        <f>SUM(C67:C68)</f>
        <v>2160000</v>
      </c>
      <c r="D69" s="81">
        <f t="shared" si="118"/>
        <v>100</v>
      </c>
      <c r="E69" s="55">
        <f>SUM(E67:E68)</f>
        <v>2160000</v>
      </c>
      <c r="F69" s="81">
        <f t="shared" si="119"/>
        <v>100</v>
      </c>
      <c r="G69" s="81">
        <f>SUM(G67:G68)</f>
        <v>2442000</v>
      </c>
      <c r="H69" s="81">
        <f t="shared" si="120"/>
        <v>113.05555555555556</v>
      </c>
      <c r="I69" s="81">
        <f t="shared" si="121"/>
        <v>2254000</v>
      </c>
      <c r="J69" s="81">
        <f>(D69+F69+H69)/3</f>
        <v>104.35185185185185</v>
      </c>
      <c r="K69" s="55">
        <v>2442000</v>
      </c>
      <c r="L69" s="81">
        <v>100</v>
      </c>
      <c r="M69" s="81">
        <f>SUM(M67:M68)</f>
        <v>2442000</v>
      </c>
      <c r="N69" s="81">
        <f t="shared" si="134"/>
        <v>100</v>
      </c>
      <c r="O69" s="81">
        <f>SUM(O67:O68)</f>
        <v>2355000</v>
      </c>
      <c r="P69" s="81">
        <f t="shared" si="122"/>
        <v>96.437346437346434</v>
      </c>
      <c r="Q69" s="55">
        <f t="shared" si="123"/>
        <v>2413000</v>
      </c>
      <c r="R69" s="55">
        <f t="shared" si="123"/>
        <v>98.812448812448807</v>
      </c>
      <c r="S69" s="81">
        <f>SUM(S67:S68)</f>
        <v>2355000</v>
      </c>
      <c r="T69" s="55">
        <f t="shared" si="124"/>
        <v>100</v>
      </c>
      <c r="U69" s="81">
        <f>SUM(U67:U68)</f>
        <v>2355000</v>
      </c>
      <c r="V69" s="55">
        <f t="shared" si="125"/>
        <v>100</v>
      </c>
      <c r="W69" s="55">
        <f>SUM(W67:W68)</f>
        <v>2515000</v>
      </c>
      <c r="X69" s="55">
        <f t="shared" si="126"/>
        <v>106.79405520169851</v>
      </c>
      <c r="Y69" s="55">
        <f t="shared" si="127"/>
        <v>2408333.3333333335</v>
      </c>
      <c r="Z69" s="55">
        <f t="shared" si="128"/>
        <v>102.26468506723283</v>
      </c>
      <c r="AA69" s="55">
        <f>SUM(AA67:AA68)</f>
        <v>2515000</v>
      </c>
      <c r="AB69" s="55">
        <f t="shared" si="129"/>
        <v>100</v>
      </c>
      <c r="AC69" s="55">
        <f>SUM(AC67:AC68)</f>
        <v>2515000</v>
      </c>
      <c r="AD69" s="55">
        <f t="shared" si="130"/>
        <v>100</v>
      </c>
      <c r="AE69" s="55">
        <f>SUM(AE67:AE68)</f>
        <v>2862000</v>
      </c>
      <c r="AF69" s="55">
        <f t="shared" si="131"/>
        <v>113.79721669980118</v>
      </c>
      <c r="AG69" s="55">
        <f t="shared" si="132"/>
        <v>2630666.6666666665</v>
      </c>
      <c r="AH69" s="90">
        <f t="shared" si="132"/>
        <v>104.59907223326707</v>
      </c>
      <c r="AI69" s="82">
        <f t="shared" si="133"/>
        <v>2426500</v>
      </c>
    </row>
    <row r="70" spans="1:35" ht="63.95" customHeight="1" thickBot="1" x14ac:dyDescent="0.6">
      <c r="A70" s="43" t="s">
        <v>122</v>
      </c>
      <c r="B70" s="21">
        <v>22000</v>
      </c>
      <c r="C70" s="21">
        <v>22000</v>
      </c>
      <c r="D70" s="25">
        <f t="shared" si="118"/>
        <v>100</v>
      </c>
      <c r="E70" s="21">
        <v>22000</v>
      </c>
      <c r="F70" s="25">
        <f t="shared" si="119"/>
        <v>100</v>
      </c>
      <c r="G70" s="25">
        <v>24000</v>
      </c>
      <c r="H70" s="25">
        <f t="shared" si="120"/>
        <v>109.09090909090908</v>
      </c>
      <c r="I70" s="25">
        <f>(C70+E70+G70)/3</f>
        <v>22666.666666666668</v>
      </c>
      <c r="J70" s="25">
        <f>(D70+F70+H70)/3</f>
        <v>103.03030303030302</v>
      </c>
      <c r="K70" s="21">
        <v>24000</v>
      </c>
      <c r="L70" s="25">
        <v>100</v>
      </c>
      <c r="M70" s="25">
        <v>24000</v>
      </c>
      <c r="N70" s="25">
        <f t="shared" si="134"/>
        <v>100</v>
      </c>
      <c r="O70" s="25">
        <v>24000</v>
      </c>
      <c r="P70" s="25">
        <f t="shared" si="122"/>
        <v>100</v>
      </c>
      <c r="Q70" s="21">
        <f t="shared" si="123"/>
        <v>24000</v>
      </c>
      <c r="R70" s="21">
        <f t="shared" si="123"/>
        <v>100</v>
      </c>
      <c r="S70" s="25">
        <v>24000</v>
      </c>
      <c r="T70" s="21">
        <f t="shared" si="124"/>
        <v>100</v>
      </c>
      <c r="U70" s="25">
        <v>24000</v>
      </c>
      <c r="V70" s="54">
        <f t="shared" si="125"/>
        <v>100</v>
      </c>
      <c r="W70" s="21">
        <v>26000</v>
      </c>
      <c r="X70" s="57">
        <f t="shared" si="126"/>
        <v>108.33333333333333</v>
      </c>
      <c r="Y70" s="57">
        <f t="shared" si="127"/>
        <v>24666.666666666668</v>
      </c>
      <c r="Z70" s="57">
        <f t="shared" si="128"/>
        <v>102.77777777777777</v>
      </c>
      <c r="AA70" s="69">
        <v>26000</v>
      </c>
      <c r="AB70" s="69">
        <f t="shared" si="129"/>
        <v>100</v>
      </c>
      <c r="AC70" s="71">
        <v>26000</v>
      </c>
      <c r="AD70" s="71">
        <f t="shared" si="130"/>
        <v>100</v>
      </c>
      <c r="AE70" s="21">
        <v>27000</v>
      </c>
      <c r="AF70" s="71">
        <f t="shared" si="131"/>
        <v>103.84615384615385</v>
      </c>
      <c r="AG70" s="71">
        <f t="shared" si="132"/>
        <v>26333.333333333332</v>
      </c>
      <c r="AH70" s="89">
        <f t="shared" si="132"/>
        <v>101.28205128205128</v>
      </c>
      <c r="AI70" s="72">
        <f t="shared" si="133"/>
        <v>24416.666666666668</v>
      </c>
    </row>
    <row r="71" spans="1:35" ht="63.95" customHeight="1" thickBot="1" x14ac:dyDescent="0.6">
      <c r="A71" s="80" t="s">
        <v>13</v>
      </c>
      <c r="B71" s="55">
        <f>SUM(B70)</f>
        <v>22000</v>
      </c>
      <c r="C71" s="55">
        <f>SUM(C70)</f>
        <v>22000</v>
      </c>
      <c r="D71" s="81">
        <f t="shared" si="118"/>
        <v>100</v>
      </c>
      <c r="E71" s="55">
        <f>SUM(E70)</f>
        <v>22000</v>
      </c>
      <c r="F71" s="81">
        <f t="shared" si="119"/>
        <v>100</v>
      </c>
      <c r="G71" s="81">
        <f>SUM(G70)</f>
        <v>24000</v>
      </c>
      <c r="H71" s="81">
        <f t="shared" si="120"/>
        <v>109.09090909090908</v>
      </c>
      <c r="I71" s="81">
        <f t="shared" si="121"/>
        <v>22666.666666666668</v>
      </c>
      <c r="J71" s="81">
        <f>(D71+F71+H71)/3</f>
        <v>103.03030303030302</v>
      </c>
      <c r="K71" s="55">
        <v>24000</v>
      </c>
      <c r="L71" s="81">
        <v>100</v>
      </c>
      <c r="M71" s="81">
        <f>SUM(M70)</f>
        <v>24000</v>
      </c>
      <c r="N71" s="81">
        <f t="shared" si="134"/>
        <v>100</v>
      </c>
      <c r="O71" s="81">
        <f>SUM(O70)</f>
        <v>24000</v>
      </c>
      <c r="P71" s="81">
        <f t="shared" si="122"/>
        <v>100</v>
      </c>
      <c r="Q71" s="55">
        <f t="shared" si="123"/>
        <v>24000</v>
      </c>
      <c r="R71" s="55">
        <f t="shared" si="123"/>
        <v>100</v>
      </c>
      <c r="S71" s="81">
        <f>SUM(S70)</f>
        <v>24000</v>
      </c>
      <c r="T71" s="55">
        <f t="shared" si="124"/>
        <v>100</v>
      </c>
      <c r="U71" s="81">
        <f>SUM(U70)</f>
        <v>24000</v>
      </c>
      <c r="V71" s="55">
        <f t="shared" si="125"/>
        <v>100</v>
      </c>
      <c r="W71" s="55">
        <f>SUM(W70)</f>
        <v>26000</v>
      </c>
      <c r="X71" s="55">
        <f t="shared" si="126"/>
        <v>108.33333333333333</v>
      </c>
      <c r="Y71" s="55">
        <f t="shared" si="127"/>
        <v>24666.666666666668</v>
      </c>
      <c r="Z71" s="55">
        <f t="shared" si="128"/>
        <v>102.77777777777777</v>
      </c>
      <c r="AA71" s="55">
        <f>SUM(AA70)</f>
        <v>26000</v>
      </c>
      <c r="AB71" s="55">
        <f t="shared" si="129"/>
        <v>100</v>
      </c>
      <c r="AC71" s="55">
        <f>SUM(AC70)</f>
        <v>26000</v>
      </c>
      <c r="AD71" s="55">
        <f t="shared" si="130"/>
        <v>100</v>
      </c>
      <c r="AE71" s="55">
        <f>AE70</f>
        <v>27000</v>
      </c>
      <c r="AF71" s="55">
        <f t="shared" si="131"/>
        <v>103.84615384615385</v>
      </c>
      <c r="AG71" s="55">
        <f t="shared" si="132"/>
        <v>26333.333333333332</v>
      </c>
      <c r="AH71" s="90">
        <f t="shared" si="132"/>
        <v>101.28205128205128</v>
      </c>
      <c r="AI71" s="82">
        <f t="shared" si="133"/>
        <v>24416.666666666668</v>
      </c>
    </row>
    <row r="72" spans="1:35" ht="63.95" customHeight="1" thickBot="1" x14ac:dyDescent="0.6">
      <c r="A72" s="43" t="s">
        <v>144</v>
      </c>
      <c r="B72" s="21">
        <v>46000</v>
      </c>
      <c r="C72" s="21">
        <v>46000</v>
      </c>
      <c r="D72" s="25">
        <f t="shared" si="118"/>
        <v>100</v>
      </c>
      <c r="E72" s="21">
        <v>46000</v>
      </c>
      <c r="F72" s="25">
        <f t="shared" si="119"/>
        <v>100</v>
      </c>
      <c r="G72" s="25">
        <v>57000</v>
      </c>
      <c r="H72" s="25">
        <f t="shared" si="120"/>
        <v>123.91304347826086</v>
      </c>
      <c r="I72" s="25">
        <f t="shared" si="121"/>
        <v>49666.666666666664</v>
      </c>
      <c r="J72" s="25">
        <f t="shared" si="121"/>
        <v>107.97101449275362</v>
      </c>
      <c r="K72" s="21">
        <v>57000</v>
      </c>
      <c r="L72" s="25">
        <v>100</v>
      </c>
      <c r="M72" s="25">
        <v>57000</v>
      </c>
      <c r="N72" s="25">
        <f t="shared" si="134"/>
        <v>100</v>
      </c>
      <c r="O72" s="25">
        <v>48000</v>
      </c>
      <c r="P72" s="25">
        <f t="shared" si="122"/>
        <v>84.210526315789465</v>
      </c>
      <c r="Q72" s="21">
        <f t="shared" si="123"/>
        <v>54000</v>
      </c>
      <c r="R72" s="21">
        <f t="shared" si="123"/>
        <v>94.736842105263165</v>
      </c>
      <c r="S72" s="25">
        <v>48000</v>
      </c>
      <c r="T72" s="21">
        <f t="shared" si="124"/>
        <v>100</v>
      </c>
      <c r="U72" s="25">
        <v>48000</v>
      </c>
      <c r="V72" s="54">
        <f t="shared" si="125"/>
        <v>100</v>
      </c>
      <c r="W72" s="35">
        <v>58000</v>
      </c>
      <c r="X72" s="57">
        <f t="shared" si="126"/>
        <v>120.83333333333333</v>
      </c>
      <c r="Y72" s="57">
        <f t="shared" si="127"/>
        <v>51333.333333333336</v>
      </c>
      <c r="Z72" s="57">
        <f t="shared" si="128"/>
        <v>106.94444444444444</v>
      </c>
      <c r="AA72" s="35">
        <v>58000</v>
      </c>
      <c r="AB72" s="69">
        <f t="shared" si="129"/>
        <v>100</v>
      </c>
      <c r="AC72" s="35">
        <v>58000</v>
      </c>
      <c r="AD72" s="71">
        <f t="shared" si="130"/>
        <v>100</v>
      </c>
      <c r="AE72" s="21">
        <v>58000</v>
      </c>
      <c r="AF72" s="71">
        <f t="shared" si="131"/>
        <v>100</v>
      </c>
      <c r="AG72" s="71">
        <f t="shared" si="132"/>
        <v>58000</v>
      </c>
      <c r="AH72" s="89">
        <f t="shared" si="132"/>
        <v>100</v>
      </c>
      <c r="AI72" s="72">
        <f t="shared" si="133"/>
        <v>53250</v>
      </c>
    </row>
    <row r="73" spans="1:35" ht="63.95" customHeight="1" thickBot="1" x14ac:dyDescent="0.6">
      <c r="A73" s="43" t="s">
        <v>145</v>
      </c>
      <c r="B73" s="21">
        <v>38000</v>
      </c>
      <c r="C73" s="21">
        <v>38000</v>
      </c>
      <c r="D73" s="25">
        <f t="shared" si="118"/>
        <v>100</v>
      </c>
      <c r="E73" s="21">
        <v>38000</v>
      </c>
      <c r="F73" s="25">
        <f t="shared" si="119"/>
        <v>100</v>
      </c>
      <c r="G73" s="25">
        <v>39500</v>
      </c>
      <c r="H73" s="25">
        <f t="shared" si="120"/>
        <v>103.94736842105263</v>
      </c>
      <c r="I73" s="25">
        <f>(C73+E73+G73)/3</f>
        <v>38500</v>
      </c>
      <c r="J73" s="25">
        <f>(D73+F73+H73)/3</f>
        <v>101.31578947368421</v>
      </c>
      <c r="K73" s="21">
        <v>39500</v>
      </c>
      <c r="L73" s="25">
        <v>100</v>
      </c>
      <c r="M73" s="25">
        <v>39500</v>
      </c>
      <c r="N73" s="25">
        <f t="shared" si="134"/>
        <v>100</v>
      </c>
      <c r="O73" s="25">
        <v>39000</v>
      </c>
      <c r="P73" s="25">
        <f t="shared" si="122"/>
        <v>98.734177215189874</v>
      </c>
      <c r="Q73" s="21">
        <f t="shared" si="123"/>
        <v>39333.333333333336</v>
      </c>
      <c r="R73" s="21">
        <f t="shared" si="123"/>
        <v>99.578059071729967</v>
      </c>
      <c r="S73" s="25">
        <v>39000</v>
      </c>
      <c r="T73" s="21">
        <f t="shared" si="124"/>
        <v>100</v>
      </c>
      <c r="U73" s="25">
        <v>39000</v>
      </c>
      <c r="V73" s="54">
        <f t="shared" si="125"/>
        <v>100</v>
      </c>
      <c r="W73" s="35">
        <v>50000</v>
      </c>
      <c r="X73" s="57">
        <f t="shared" si="126"/>
        <v>128.2051282051282</v>
      </c>
      <c r="Y73" s="57">
        <f t="shared" si="127"/>
        <v>42666.666666666664</v>
      </c>
      <c r="Z73" s="57">
        <f t="shared" si="128"/>
        <v>109.4017094017094</v>
      </c>
      <c r="AA73" s="35">
        <v>50000</v>
      </c>
      <c r="AB73" s="69">
        <f t="shared" si="129"/>
        <v>100</v>
      </c>
      <c r="AC73" s="35">
        <v>50000</v>
      </c>
      <c r="AD73" s="71">
        <f t="shared" si="130"/>
        <v>100</v>
      </c>
      <c r="AE73" s="21">
        <v>50000</v>
      </c>
      <c r="AF73" s="71">
        <f t="shared" si="131"/>
        <v>100</v>
      </c>
      <c r="AG73" s="71">
        <f t="shared" si="132"/>
        <v>50000</v>
      </c>
      <c r="AH73" s="89">
        <f t="shared" si="132"/>
        <v>100</v>
      </c>
      <c r="AI73" s="72">
        <f t="shared" si="133"/>
        <v>42625</v>
      </c>
    </row>
    <row r="74" spans="1:35" ht="63.95" customHeight="1" thickBot="1" x14ac:dyDescent="0.6">
      <c r="A74" s="80" t="s">
        <v>13</v>
      </c>
      <c r="B74" s="55">
        <f>SUM(B72:B73)</f>
        <v>84000</v>
      </c>
      <c r="C74" s="55">
        <f>SUM(C72:C73)</f>
        <v>84000</v>
      </c>
      <c r="D74" s="81">
        <f t="shared" si="118"/>
        <v>100</v>
      </c>
      <c r="E74" s="55">
        <f>SUM(E72:E73)</f>
        <v>84000</v>
      </c>
      <c r="F74" s="81">
        <f t="shared" si="119"/>
        <v>100</v>
      </c>
      <c r="G74" s="81">
        <f>SUM(G72:G73)</f>
        <v>96500</v>
      </c>
      <c r="H74" s="81">
        <f t="shared" si="120"/>
        <v>114.88095238095238</v>
      </c>
      <c r="I74" s="81">
        <f>(C74+E74+G74)/3</f>
        <v>88166.666666666672</v>
      </c>
      <c r="J74" s="81">
        <f>(D74+F74+H74)/3</f>
        <v>104.96031746031747</v>
      </c>
      <c r="K74" s="55">
        <v>96500</v>
      </c>
      <c r="L74" s="81">
        <v>100</v>
      </c>
      <c r="M74" s="81">
        <f>SUM(M72:M73)</f>
        <v>96500</v>
      </c>
      <c r="N74" s="81">
        <f t="shared" si="134"/>
        <v>100</v>
      </c>
      <c r="O74" s="81">
        <f>SUM(O72:O73)</f>
        <v>87000</v>
      </c>
      <c r="P74" s="81">
        <f t="shared" si="122"/>
        <v>90.155440414507765</v>
      </c>
      <c r="Q74" s="55">
        <f t="shared" si="123"/>
        <v>93333.333333333328</v>
      </c>
      <c r="R74" s="55">
        <f t="shared" si="123"/>
        <v>96.718480138169255</v>
      </c>
      <c r="S74" s="81">
        <f>SUM(S72:S73)</f>
        <v>87000</v>
      </c>
      <c r="T74" s="55">
        <f t="shared" si="124"/>
        <v>100</v>
      </c>
      <c r="U74" s="81">
        <f>SUM(U72:U73)</f>
        <v>87000</v>
      </c>
      <c r="V74" s="55">
        <f t="shared" si="125"/>
        <v>100</v>
      </c>
      <c r="W74" s="55">
        <f>SUM(W72:W73)</f>
        <v>108000</v>
      </c>
      <c r="X74" s="55">
        <f t="shared" si="126"/>
        <v>124.13793103448276</v>
      </c>
      <c r="Y74" s="55">
        <f t="shared" si="127"/>
        <v>94000</v>
      </c>
      <c r="Z74" s="55">
        <f t="shared" si="128"/>
        <v>108.04597701149426</v>
      </c>
      <c r="AA74" s="55">
        <f>SUM(AA72:AA73)</f>
        <v>108000</v>
      </c>
      <c r="AB74" s="55">
        <f t="shared" si="129"/>
        <v>100</v>
      </c>
      <c r="AC74" s="55">
        <f>SUM(AC72:AC73)</f>
        <v>108000</v>
      </c>
      <c r="AD74" s="55">
        <f t="shared" si="130"/>
        <v>100</v>
      </c>
      <c r="AE74" s="55">
        <f>SUM(AE72:AE73)</f>
        <v>108000</v>
      </c>
      <c r="AF74" s="55">
        <f t="shared" si="131"/>
        <v>100</v>
      </c>
      <c r="AG74" s="55">
        <f t="shared" si="132"/>
        <v>108000</v>
      </c>
      <c r="AH74" s="90">
        <f t="shared" si="132"/>
        <v>100</v>
      </c>
      <c r="AI74" s="82">
        <f t="shared" si="133"/>
        <v>95875</v>
      </c>
    </row>
    <row r="75" spans="1:35" ht="63.95" customHeight="1" thickBot="1" x14ac:dyDescent="0.6">
      <c r="A75" s="43" t="s">
        <v>123</v>
      </c>
      <c r="B75" s="21">
        <v>11000</v>
      </c>
      <c r="C75" s="21">
        <v>11000</v>
      </c>
      <c r="D75" s="25">
        <f t="shared" si="118"/>
        <v>100</v>
      </c>
      <c r="E75" s="21">
        <v>11000</v>
      </c>
      <c r="F75" s="25">
        <f t="shared" si="119"/>
        <v>100</v>
      </c>
      <c r="G75" s="25">
        <v>12000</v>
      </c>
      <c r="H75" s="25">
        <f t="shared" si="120"/>
        <v>109.09090909090908</v>
      </c>
      <c r="I75" s="25">
        <f t="shared" si="121"/>
        <v>11333.333333333334</v>
      </c>
      <c r="J75" s="25">
        <f t="shared" si="121"/>
        <v>103.03030303030302</v>
      </c>
      <c r="K75" s="21">
        <v>12000</v>
      </c>
      <c r="L75" s="25">
        <v>100</v>
      </c>
      <c r="M75" s="25">
        <v>12000</v>
      </c>
      <c r="N75" s="25">
        <f t="shared" si="134"/>
        <v>100</v>
      </c>
      <c r="O75" s="25">
        <v>12000</v>
      </c>
      <c r="P75" s="25">
        <f t="shared" si="122"/>
        <v>100</v>
      </c>
      <c r="Q75" s="21">
        <f t="shared" si="123"/>
        <v>12000</v>
      </c>
      <c r="R75" s="21">
        <f t="shared" si="123"/>
        <v>100</v>
      </c>
      <c r="S75" s="25">
        <v>12000</v>
      </c>
      <c r="T75" s="21">
        <f t="shared" si="124"/>
        <v>100</v>
      </c>
      <c r="U75" s="25">
        <v>12000</v>
      </c>
      <c r="V75" s="54">
        <f t="shared" si="125"/>
        <v>100</v>
      </c>
      <c r="W75" s="35">
        <v>12000</v>
      </c>
      <c r="X75" s="57">
        <f t="shared" si="126"/>
        <v>100</v>
      </c>
      <c r="Y75" s="57">
        <f t="shared" si="127"/>
        <v>12000</v>
      </c>
      <c r="Z75" s="57">
        <f t="shared" si="128"/>
        <v>100</v>
      </c>
      <c r="AA75" s="35">
        <v>12000</v>
      </c>
      <c r="AB75" s="69">
        <f t="shared" si="129"/>
        <v>100</v>
      </c>
      <c r="AC75" s="35">
        <v>12000</v>
      </c>
      <c r="AD75" s="71">
        <f t="shared" si="130"/>
        <v>100</v>
      </c>
      <c r="AE75" s="21">
        <v>13600</v>
      </c>
      <c r="AF75" s="71">
        <f t="shared" si="131"/>
        <v>113.33333333333333</v>
      </c>
      <c r="AG75" s="71">
        <f t="shared" si="132"/>
        <v>12533.333333333334</v>
      </c>
      <c r="AH75" s="89">
        <f t="shared" si="132"/>
        <v>104.44444444444444</v>
      </c>
      <c r="AI75" s="72">
        <f t="shared" si="133"/>
        <v>11966.666666666668</v>
      </c>
    </row>
    <row r="76" spans="1:35" ht="63.95" customHeight="1" thickBot="1" x14ac:dyDescent="0.6">
      <c r="A76" s="43" t="s">
        <v>124</v>
      </c>
      <c r="B76" s="21">
        <v>12000</v>
      </c>
      <c r="C76" s="21">
        <v>12000</v>
      </c>
      <c r="D76" s="25">
        <f t="shared" si="118"/>
        <v>100</v>
      </c>
      <c r="E76" s="21">
        <v>12000</v>
      </c>
      <c r="F76" s="25">
        <f t="shared" si="119"/>
        <v>100</v>
      </c>
      <c r="G76" s="25">
        <v>13000</v>
      </c>
      <c r="H76" s="25">
        <f t="shared" si="120"/>
        <v>108.33333333333333</v>
      </c>
      <c r="I76" s="25">
        <f t="shared" si="121"/>
        <v>12333.333333333334</v>
      </c>
      <c r="J76" s="25">
        <f t="shared" si="121"/>
        <v>102.77777777777777</v>
      </c>
      <c r="K76" s="21">
        <v>13000</v>
      </c>
      <c r="L76" s="25">
        <v>100</v>
      </c>
      <c r="M76" s="25">
        <v>13000</v>
      </c>
      <c r="N76" s="25">
        <f t="shared" si="134"/>
        <v>100</v>
      </c>
      <c r="O76" s="25">
        <v>12500</v>
      </c>
      <c r="P76" s="25">
        <f t="shared" si="122"/>
        <v>96.15384615384616</v>
      </c>
      <c r="Q76" s="21">
        <f t="shared" si="123"/>
        <v>12833.333333333334</v>
      </c>
      <c r="R76" s="21">
        <f t="shared" si="123"/>
        <v>98.71794871794873</v>
      </c>
      <c r="S76" s="25">
        <v>12500</v>
      </c>
      <c r="T76" s="21">
        <f t="shared" si="124"/>
        <v>100</v>
      </c>
      <c r="U76" s="25">
        <v>12500</v>
      </c>
      <c r="V76" s="54">
        <f t="shared" si="125"/>
        <v>100</v>
      </c>
      <c r="W76" s="35">
        <v>14000</v>
      </c>
      <c r="X76" s="57">
        <f t="shared" si="126"/>
        <v>112.00000000000001</v>
      </c>
      <c r="Y76" s="57">
        <f t="shared" si="127"/>
        <v>13000</v>
      </c>
      <c r="Z76" s="57">
        <f t="shared" si="128"/>
        <v>104</v>
      </c>
      <c r="AA76" s="35">
        <v>14000</v>
      </c>
      <c r="AB76" s="69">
        <f t="shared" si="129"/>
        <v>100</v>
      </c>
      <c r="AC76" s="35">
        <v>14000</v>
      </c>
      <c r="AD76" s="71">
        <f t="shared" si="130"/>
        <v>100</v>
      </c>
      <c r="AE76" s="21">
        <v>16000</v>
      </c>
      <c r="AF76" s="71">
        <f t="shared" si="131"/>
        <v>114.28571428571428</v>
      </c>
      <c r="AG76" s="71">
        <f t="shared" si="132"/>
        <v>14666.666666666666</v>
      </c>
      <c r="AH76" s="89">
        <f t="shared" si="132"/>
        <v>104.76190476190476</v>
      </c>
      <c r="AI76" s="72">
        <f t="shared" si="133"/>
        <v>13208.333333333334</v>
      </c>
    </row>
    <row r="77" spans="1:35" ht="63.95" customHeight="1" thickBot="1" x14ac:dyDescent="0.6">
      <c r="A77" s="43" t="s">
        <v>125</v>
      </c>
      <c r="B77" s="21">
        <v>11000</v>
      </c>
      <c r="C77" s="21">
        <v>11000</v>
      </c>
      <c r="D77" s="25">
        <f t="shared" ref="D77:D85" si="135">(C77/B77)*100</f>
        <v>100</v>
      </c>
      <c r="E77" s="21">
        <v>11000</v>
      </c>
      <c r="F77" s="25">
        <f>(E77/C77)*100</f>
        <v>100</v>
      </c>
      <c r="G77" s="25">
        <v>12000</v>
      </c>
      <c r="H77" s="25">
        <f t="shared" ref="H77:H83" si="136">(G77/E77)*100</f>
        <v>109.09090909090908</v>
      </c>
      <c r="I77" s="25">
        <f t="shared" si="121"/>
        <v>11333.333333333334</v>
      </c>
      <c r="J77" s="25">
        <f t="shared" si="121"/>
        <v>103.03030303030302</v>
      </c>
      <c r="K77" s="21">
        <v>12000</v>
      </c>
      <c r="L77" s="25">
        <v>100</v>
      </c>
      <c r="M77" s="25">
        <v>12000</v>
      </c>
      <c r="N77" s="25">
        <f t="shared" si="134"/>
        <v>100</v>
      </c>
      <c r="O77" s="25">
        <v>12000</v>
      </c>
      <c r="P77" s="25">
        <f t="shared" si="122"/>
        <v>100</v>
      </c>
      <c r="Q77" s="21">
        <f t="shared" si="123"/>
        <v>12000</v>
      </c>
      <c r="R77" s="21">
        <f t="shared" si="123"/>
        <v>100</v>
      </c>
      <c r="S77" s="25">
        <v>12000</v>
      </c>
      <c r="T77" s="21">
        <f t="shared" si="124"/>
        <v>100</v>
      </c>
      <c r="U77" s="25">
        <v>12000</v>
      </c>
      <c r="V77" s="54">
        <f t="shared" si="125"/>
        <v>100</v>
      </c>
      <c r="W77" s="35">
        <v>12000</v>
      </c>
      <c r="X77" s="57">
        <f t="shared" si="126"/>
        <v>100</v>
      </c>
      <c r="Y77" s="57">
        <f t="shared" si="127"/>
        <v>12000</v>
      </c>
      <c r="Z77" s="57">
        <f t="shared" si="128"/>
        <v>100</v>
      </c>
      <c r="AA77" s="35">
        <v>12000</v>
      </c>
      <c r="AB77" s="69">
        <f t="shared" si="129"/>
        <v>100</v>
      </c>
      <c r="AC77" s="35">
        <v>12000</v>
      </c>
      <c r="AD77" s="71">
        <f t="shared" si="130"/>
        <v>100</v>
      </c>
      <c r="AE77" s="21">
        <v>14400</v>
      </c>
      <c r="AF77" s="71">
        <f t="shared" si="131"/>
        <v>120</v>
      </c>
      <c r="AG77" s="71">
        <f t="shared" si="132"/>
        <v>12800</v>
      </c>
      <c r="AH77" s="89">
        <f t="shared" si="132"/>
        <v>106.66666666666667</v>
      </c>
      <c r="AI77" s="72">
        <f t="shared" si="133"/>
        <v>12033.333333333334</v>
      </c>
    </row>
    <row r="78" spans="1:35" ht="63.95" customHeight="1" thickBot="1" x14ac:dyDescent="0.6">
      <c r="A78" s="80" t="s">
        <v>13</v>
      </c>
      <c r="B78" s="55">
        <f>SUM(B75:B77)</f>
        <v>34000</v>
      </c>
      <c r="C78" s="55">
        <f>SUM(C75:C77)</f>
        <v>34000</v>
      </c>
      <c r="D78" s="81">
        <f t="shared" si="135"/>
        <v>100</v>
      </c>
      <c r="E78" s="55">
        <f>SUM(E75:E77)</f>
        <v>34000</v>
      </c>
      <c r="F78" s="81">
        <f>(E78/C78)*100</f>
        <v>100</v>
      </c>
      <c r="G78" s="81">
        <f>SUM(G75:G77)</f>
        <v>37000</v>
      </c>
      <c r="H78" s="81">
        <f t="shared" si="136"/>
        <v>108.8235294117647</v>
      </c>
      <c r="I78" s="81">
        <f t="shared" si="121"/>
        <v>35000</v>
      </c>
      <c r="J78" s="81">
        <f>(D78+F78+H78)/3</f>
        <v>102.94117647058823</v>
      </c>
      <c r="K78" s="55">
        <v>37000</v>
      </c>
      <c r="L78" s="81">
        <v>100</v>
      </c>
      <c r="M78" s="81">
        <f>SUM(M75:M77)</f>
        <v>37000</v>
      </c>
      <c r="N78" s="81">
        <f t="shared" si="134"/>
        <v>100</v>
      </c>
      <c r="O78" s="81">
        <f>SUM(O75:O77)</f>
        <v>36500</v>
      </c>
      <c r="P78" s="81">
        <f t="shared" si="122"/>
        <v>98.648648648648646</v>
      </c>
      <c r="Q78" s="55">
        <f t="shared" si="123"/>
        <v>36833.333333333336</v>
      </c>
      <c r="R78" s="55">
        <f t="shared" si="123"/>
        <v>99.549549549549553</v>
      </c>
      <c r="S78" s="81">
        <f>SUM(S75:S77)</f>
        <v>36500</v>
      </c>
      <c r="T78" s="55">
        <f t="shared" si="124"/>
        <v>100</v>
      </c>
      <c r="U78" s="81">
        <f>SUM(U75:U77)</f>
        <v>36500</v>
      </c>
      <c r="V78" s="55">
        <f t="shared" si="125"/>
        <v>100</v>
      </c>
      <c r="W78" s="55">
        <f>SUM(W75:W77)</f>
        <v>38000</v>
      </c>
      <c r="X78" s="55">
        <f t="shared" si="126"/>
        <v>104.10958904109589</v>
      </c>
      <c r="Y78" s="55">
        <f t="shared" si="127"/>
        <v>37000</v>
      </c>
      <c r="Z78" s="55">
        <f t="shared" si="128"/>
        <v>101.36986301369863</v>
      </c>
      <c r="AA78" s="55">
        <f>SUM(AA75:AA77)</f>
        <v>38000</v>
      </c>
      <c r="AB78" s="55">
        <f t="shared" si="129"/>
        <v>100</v>
      </c>
      <c r="AC78" s="55">
        <f>SUM(AC75:AC77)</f>
        <v>38000</v>
      </c>
      <c r="AD78" s="55">
        <f t="shared" si="130"/>
        <v>100</v>
      </c>
      <c r="AE78" s="55">
        <f>SUM(AE75:AE77)</f>
        <v>44000</v>
      </c>
      <c r="AF78" s="55">
        <f t="shared" si="131"/>
        <v>115.78947368421053</v>
      </c>
      <c r="AG78" s="55">
        <f t="shared" si="132"/>
        <v>40000</v>
      </c>
      <c r="AH78" s="90">
        <f t="shared" si="132"/>
        <v>105.26315789473684</v>
      </c>
      <c r="AI78" s="82">
        <f t="shared" si="133"/>
        <v>37208.333333333336</v>
      </c>
    </row>
    <row r="79" spans="1:35" ht="63.95" customHeight="1" thickBot="1" x14ac:dyDescent="0.6">
      <c r="A79" s="43" t="s">
        <v>126</v>
      </c>
      <c r="B79" s="21">
        <v>38500</v>
      </c>
      <c r="C79" s="21">
        <v>38500</v>
      </c>
      <c r="D79" s="25">
        <f t="shared" si="135"/>
        <v>100</v>
      </c>
      <c r="E79" s="21">
        <v>38500</v>
      </c>
      <c r="F79" s="25">
        <f>(E79/C79)*100</f>
        <v>100</v>
      </c>
      <c r="G79" s="25">
        <v>26000</v>
      </c>
      <c r="H79" s="25">
        <f t="shared" si="136"/>
        <v>67.532467532467535</v>
      </c>
      <c r="I79" s="25">
        <f t="shared" si="121"/>
        <v>34333.333333333336</v>
      </c>
      <c r="J79" s="25">
        <f t="shared" si="121"/>
        <v>89.177489177489178</v>
      </c>
      <c r="K79" s="21">
        <v>26000</v>
      </c>
      <c r="L79" s="25">
        <v>100</v>
      </c>
      <c r="M79" s="25">
        <v>26000</v>
      </c>
      <c r="N79" s="25">
        <f t="shared" si="134"/>
        <v>100</v>
      </c>
      <c r="O79" s="25">
        <v>38900</v>
      </c>
      <c r="P79" s="25">
        <f t="shared" si="122"/>
        <v>149.61538461538461</v>
      </c>
      <c r="Q79" s="21">
        <f t="shared" si="123"/>
        <v>30300</v>
      </c>
      <c r="R79" s="21">
        <f t="shared" si="123"/>
        <v>116.53846153846155</v>
      </c>
      <c r="S79" s="25">
        <v>38900</v>
      </c>
      <c r="T79" s="21">
        <f t="shared" si="124"/>
        <v>100</v>
      </c>
      <c r="U79" s="25">
        <v>38900</v>
      </c>
      <c r="V79" s="54">
        <f t="shared" si="125"/>
        <v>100</v>
      </c>
      <c r="W79" s="35">
        <v>40000</v>
      </c>
      <c r="X79" s="57">
        <f>W79/U79*100</f>
        <v>102.82776349614396</v>
      </c>
      <c r="Y79" s="57">
        <f t="shared" ref="Y79:Z81" si="137">(S79+U79+W79)/3</f>
        <v>39266.666666666664</v>
      </c>
      <c r="Z79" s="57">
        <f t="shared" si="137"/>
        <v>100.94258783204799</v>
      </c>
      <c r="AA79" s="35">
        <v>40000</v>
      </c>
      <c r="AB79" s="69">
        <f t="shared" si="129"/>
        <v>100</v>
      </c>
      <c r="AC79" s="35">
        <v>40000</v>
      </c>
      <c r="AD79" s="71">
        <f t="shared" si="130"/>
        <v>100</v>
      </c>
      <c r="AE79" s="21">
        <v>56000</v>
      </c>
      <c r="AF79" s="71">
        <f t="shared" si="131"/>
        <v>140</v>
      </c>
      <c r="AG79" s="71">
        <f t="shared" si="132"/>
        <v>45333.333333333336</v>
      </c>
      <c r="AH79" s="89">
        <f t="shared" si="132"/>
        <v>113.33333333333333</v>
      </c>
      <c r="AI79" s="72">
        <f t="shared" si="133"/>
        <v>37308.333333333336</v>
      </c>
    </row>
    <row r="80" spans="1:35" ht="63.95" customHeight="1" thickBot="1" x14ac:dyDescent="0.6">
      <c r="A80" s="43" t="s">
        <v>127</v>
      </c>
      <c r="B80" s="21">
        <v>24000</v>
      </c>
      <c r="C80" s="21">
        <v>24000</v>
      </c>
      <c r="D80" s="25">
        <f t="shared" si="135"/>
        <v>100</v>
      </c>
      <c r="E80" s="21">
        <v>24000</v>
      </c>
      <c r="F80" s="25">
        <f t="shared" ref="F80" si="138">(E80/C80)*100</f>
        <v>100</v>
      </c>
      <c r="G80" s="25">
        <v>12500</v>
      </c>
      <c r="H80" s="25">
        <f t="shared" si="136"/>
        <v>52.083333333333336</v>
      </c>
      <c r="I80" s="25">
        <f t="shared" si="121"/>
        <v>20166.666666666668</v>
      </c>
      <c r="J80" s="25">
        <f t="shared" si="121"/>
        <v>84.027777777777786</v>
      </c>
      <c r="K80" s="21">
        <v>12500</v>
      </c>
      <c r="L80" s="25">
        <v>100</v>
      </c>
      <c r="M80" s="25">
        <v>12500</v>
      </c>
      <c r="N80" s="25">
        <f t="shared" si="134"/>
        <v>100</v>
      </c>
      <c r="O80" s="25">
        <v>24000</v>
      </c>
      <c r="P80" s="25">
        <f t="shared" si="122"/>
        <v>192</v>
      </c>
      <c r="Q80" s="21">
        <f t="shared" si="123"/>
        <v>16333.333333333334</v>
      </c>
      <c r="R80" s="21">
        <f t="shared" si="123"/>
        <v>130.66666666666666</v>
      </c>
      <c r="S80" s="25">
        <v>24000</v>
      </c>
      <c r="T80" s="21">
        <f t="shared" si="124"/>
        <v>100</v>
      </c>
      <c r="U80" s="25">
        <v>24000</v>
      </c>
      <c r="V80" s="54">
        <f t="shared" si="125"/>
        <v>100</v>
      </c>
      <c r="W80" s="35">
        <v>26000</v>
      </c>
      <c r="X80" s="57">
        <f>W80/U80*100</f>
        <v>108.33333333333333</v>
      </c>
      <c r="Y80" s="57">
        <f t="shared" si="137"/>
        <v>24666.666666666668</v>
      </c>
      <c r="Z80" s="57">
        <f t="shared" si="137"/>
        <v>102.77777777777777</v>
      </c>
      <c r="AA80" s="35">
        <v>26000</v>
      </c>
      <c r="AB80" s="69">
        <f t="shared" si="129"/>
        <v>100</v>
      </c>
      <c r="AC80" s="35">
        <v>26000</v>
      </c>
      <c r="AD80" s="71">
        <f t="shared" si="130"/>
        <v>100</v>
      </c>
      <c r="AE80" s="21">
        <v>46000</v>
      </c>
      <c r="AF80" s="71">
        <f t="shared" si="131"/>
        <v>176.92307692307691</v>
      </c>
      <c r="AG80" s="71">
        <f t="shared" si="132"/>
        <v>32666.666666666668</v>
      </c>
      <c r="AH80" s="89">
        <f t="shared" si="132"/>
        <v>125.64102564102564</v>
      </c>
      <c r="AI80" s="72">
        <f t="shared" si="133"/>
        <v>23458.333333333336</v>
      </c>
    </row>
    <row r="81" spans="1:35" ht="63.95" customHeight="1" thickBot="1" x14ac:dyDescent="0.6">
      <c r="A81" s="80" t="s">
        <v>13</v>
      </c>
      <c r="B81" s="55">
        <f>SUM(B79:B80)</f>
        <v>62500</v>
      </c>
      <c r="C81" s="55">
        <f>SUM(C79:C80)</f>
        <v>62500</v>
      </c>
      <c r="D81" s="81">
        <f t="shared" si="135"/>
        <v>100</v>
      </c>
      <c r="E81" s="55">
        <f>SUM(E79:E80)</f>
        <v>62500</v>
      </c>
      <c r="F81" s="81">
        <f>(E81/C81)*100</f>
        <v>100</v>
      </c>
      <c r="G81" s="81">
        <f>SUM(G79:G80)</f>
        <v>38500</v>
      </c>
      <c r="H81" s="81">
        <f t="shared" si="136"/>
        <v>61.6</v>
      </c>
      <c r="I81" s="81">
        <f t="shared" si="121"/>
        <v>54500</v>
      </c>
      <c r="J81" s="81">
        <f t="shared" si="121"/>
        <v>87.2</v>
      </c>
      <c r="K81" s="55">
        <v>38500</v>
      </c>
      <c r="L81" s="81">
        <v>100</v>
      </c>
      <c r="M81" s="81">
        <f>SUM(M79:M80)</f>
        <v>38500</v>
      </c>
      <c r="N81" s="81">
        <f t="shared" si="134"/>
        <v>100</v>
      </c>
      <c r="O81" s="81">
        <f>SUM(O79:O80)</f>
        <v>62900</v>
      </c>
      <c r="P81" s="81">
        <f t="shared" si="122"/>
        <v>163.37662337662337</v>
      </c>
      <c r="Q81" s="55">
        <f t="shared" si="123"/>
        <v>46633.333333333336</v>
      </c>
      <c r="R81" s="55">
        <f t="shared" si="123"/>
        <v>121.12554112554112</v>
      </c>
      <c r="S81" s="81">
        <f>SUM(S79:S80)</f>
        <v>62900</v>
      </c>
      <c r="T81" s="55">
        <f t="shared" si="124"/>
        <v>100</v>
      </c>
      <c r="U81" s="81">
        <f>SUM(U79:U80)</f>
        <v>62900</v>
      </c>
      <c r="V81" s="55">
        <f t="shared" si="125"/>
        <v>100</v>
      </c>
      <c r="W81" s="55">
        <f>SUM(W79:W80)</f>
        <v>66000</v>
      </c>
      <c r="X81" s="55">
        <f>W81/U81*100</f>
        <v>104.92845786963434</v>
      </c>
      <c r="Y81" s="55">
        <f t="shared" si="137"/>
        <v>63933.333333333336</v>
      </c>
      <c r="Z81" s="55">
        <f t="shared" si="137"/>
        <v>101.64281928987812</v>
      </c>
      <c r="AA81" s="55">
        <f>SUM(AA79:AA80)</f>
        <v>66000</v>
      </c>
      <c r="AB81" s="55">
        <f t="shared" si="129"/>
        <v>100</v>
      </c>
      <c r="AC81" s="55">
        <f>SUM(AC79:AC80)</f>
        <v>66000</v>
      </c>
      <c r="AD81" s="55">
        <f t="shared" si="130"/>
        <v>100</v>
      </c>
      <c r="AE81" s="55">
        <f>SUM(AE79:AE80)</f>
        <v>102000</v>
      </c>
      <c r="AF81" s="55">
        <f t="shared" si="131"/>
        <v>154.54545454545453</v>
      </c>
      <c r="AG81" s="55">
        <f t="shared" si="132"/>
        <v>78000</v>
      </c>
      <c r="AH81" s="90">
        <f t="shared" si="132"/>
        <v>118.18181818181817</v>
      </c>
      <c r="AI81" s="82">
        <f t="shared" si="133"/>
        <v>60766.666666666672</v>
      </c>
    </row>
    <row r="82" spans="1:35" ht="63.95" customHeight="1" thickBot="1" x14ac:dyDescent="0.6">
      <c r="A82" s="43" t="s">
        <v>128</v>
      </c>
      <c r="B82" s="21">
        <v>72000</v>
      </c>
      <c r="C82" s="21">
        <v>72000</v>
      </c>
      <c r="D82" s="25">
        <f t="shared" si="135"/>
        <v>100</v>
      </c>
      <c r="E82" s="21">
        <v>72000</v>
      </c>
      <c r="F82" s="25">
        <f>(E82/C82)*100</f>
        <v>100</v>
      </c>
      <c r="G82" s="25">
        <v>73000</v>
      </c>
      <c r="H82" s="25">
        <f t="shared" si="136"/>
        <v>101.38888888888889</v>
      </c>
      <c r="I82" s="25">
        <f t="shared" si="121"/>
        <v>72333.333333333328</v>
      </c>
      <c r="J82" s="25">
        <f t="shared" si="121"/>
        <v>100.46296296296298</v>
      </c>
      <c r="K82" s="21">
        <v>73000</v>
      </c>
      <c r="L82" s="25">
        <v>100</v>
      </c>
      <c r="M82" s="25">
        <v>73000</v>
      </c>
      <c r="N82" s="25">
        <f t="shared" si="134"/>
        <v>100</v>
      </c>
      <c r="O82" s="25">
        <v>75000</v>
      </c>
      <c r="P82" s="25">
        <f t="shared" si="122"/>
        <v>102.73972602739727</v>
      </c>
      <c r="Q82" s="21">
        <f t="shared" si="123"/>
        <v>73666.666666666672</v>
      </c>
      <c r="R82" s="21">
        <f t="shared" si="123"/>
        <v>100.91324200913243</v>
      </c>
      <c r="S82" s="25">
        <v>75000</v>
      </c>
      <c r="T82" s="21">
        <f t="shared" si="124"/>
        <v>100</v>
      </c>
      <c r="U82" s="25">
        <v>75000</v>
      </c>
      <c r="V82" s="54">
        <f t="shared" si="125"/>
        <v>100</v>
      </c>
      <c r="W82" s="21">
        <v>75000</v>
      </c>
      <c r="X82" s="57">
        <f t="shared" si="126"/>
        <v>100</v>
      </c>
      <c r="Y82" s="57">
        <f t="shared" si="127"/>
        <v>75000</v>
      </c>
      <c r="Z82" s="57">
        <f t="shared" si="128"/>
        <v>100</v>
      </c>
      <c r="AA82" s="69">
        <v>75000</v>
      </c>
      <c r="AB82" s="69">
        <f t="shared" si="129"/>
        <v>100</v>
      </c>
      <c r="AC82" s="71">
        <v>75000</v>
      </c>
      <c r="AD82" s="71">
        <f t="shared" si="130"/>
        <v>100</v>
      </c>
      <c r="AE82" s="21">
        <v>94000</v>
      </c>
      <c r="AF82" s="71">
        <f t="shared" si="131"/>
        <v>125.33333333333334</v>
      </c>
      <c r="AG82" s="71">
        <f t="shared" si="132"/>
        <v>81333.333333333328</v>
      </c>
      <c r="AH82" s="89">
        <f t="shared" si="132"/>
        <v>108.44444444444446</v>
      </c>
      <c r="AI82" s="72">
        <f t="shared" si="133"/>
        <v>75583.333333333328</v>
      </c>
    </row>
    <row r="83" spans="1:35" ht="63.95" customHeight="1" thickBot="1" x14ac:dyDescent="0.6">
      <c r="A83" s="80" t="s">
        <v>13</v>
      </c>
      <c r="B83" s="55">
        <f>SUM(B82)</f>
        <v>72000</v>
      </c>
      <c r="C83" s="55">
        <f>SUM(C82)</f>
        <v>72000</v>
      </c>
      <c r="D83" s="81">
        <f t="shared" si="135"/>
        <v>100</v>
      </c>
      <c r="E83" s="55">
        <f>SUM(E82)</f>
        <v>72000</v>
      </c>
      <c r="F83" s="81">
        <f>(E83/C83)*100</f>
        <v>100</v>
      </c>
      <c r="G83" s="81">
        <f>SUM(G82)</f>
        <v>73000</v>
      </c>
      <c r="H83" s="81">
        <f t="shared" si="136"/>
        <v>101.38888888888889</v>
      </c>
      <c r="I83" s="81">
        <f t="shared" si="121"/>
        <v>72333.333333333328</v>
      </c>
      <c r="J83" s="81">
        <f t="shared" si="121"/>
        <v>100.46296296296298</v>
      </c>
      <c r="K83" s="55">
        <v>73000</v>
      </c>
      <c r="L83" s="81">
        <v>100</v>
      </c>
      <c r="M83" s="81">
        <f>SUM(M82)</f>
        <v>73000</v>
      </c>
      <c r="N83" s="81">
        <f t="shared" si="134"/>
        <v>100</v>
      </c>
      <c r="O83" s="81">
        <f>SUM(O82)</f>
        <v>75000</v>
      </c>
      <c r="P83" s="81">
        <f t="shared" si="122"/>
        <v>102.73972602739727</v>
      </c>
      <c r="Q83" s="55">
        <f t="shared" si="123"/>
        <v>73666.666666666672</v>
      </c>
      <c r="R83" s="55">
        <f t="shared" si="123"/>
        <v>100.91324200913243</v>
      </c>
      <c r="S83" s="81">
        <f>SUM(S82)</f>
        <v>75000</v>
      </c>
      <c r="T83" s="55">
        <f t="shared" si="124"/>
        <v>100</v>
      </c>
      <c r="U83" s="81">
        <f>SUM(U82)</f>
        <v>75000</v>
      </c>
      <c r="V83" s="55">
        <f t="shared" si="125"/>
        <v>100</v>
      </c>
      <c r="W83" s="55">
        <f>SUM(W82)</f>
        <v>75000</v>
      </c>
      <c r="X83" s="55">
        <f t="shared" si="126"/>
        <v>100</v>
      </c>
      <c r="Y83" s="55">
        <f t="shared" si="127"/>
        <v>75000</v>
      </c>
      <c r="Z83" s="55">
        <f t="shared" si="128"/>
        <v>100</v>
      </c>
      <c r="AA83" s="55">
        <f>SUM(AA82)</f>
        <v>75000</v>
      </c>
      <c r="AB83" s="55">
        <f t="shared" si="129"/>
        <v>100</v>
      </c>
      <c r="AC83" s="55">
        <f>SUM(AC82)</f>
        <v>75000</v>
      </c>
      <c r="AD83" s="55">
        <f t="shared" si="130"/>
        <v>100</v>
      </c>
      <c r="AE83" s="55">
        <f>AE82</f>
        <v>94000</v>
      </c>
      <c r="AF83" s="55">
        <f t="shared" si="131"/>
        <v>125.33333333333334</v>
      </c>
      <c r="AG83" s="55">
        <f t="shared" si="132"/>
        <v>81333.333333333328</v>
      </c>
      <c r="AH83" s="90">
        <f t="shared" si="132"/>
        <v>108.44444444444446</v>
      </c>
      <c r="AI83" s="82">
        <f t="shared" si="133"/>
        <v>75583.333333333328</v>
      </c>
    </row>
    <row r="84" spans="1:35" ht="63.95" customHeight="1" thickBot="1" x14ac:dyDescent="0.6">
      <c r="A84" s="43" t="s">
        <v>129</v>
      </c>
      <c r="B84" s="21">
        <v>68000</v>
      </c>
      <c r="C84" s="21">
        <v>68000</v>
      </c>
      <c r="D84" s="25">
        <f t="shared" si="135"/>
        <v>100</v>
      </c>
      <c r="E84" s="21">
        <v>68000</v>
      </c>
      <c r="F84" s="25">
        <f>(E84/C84)*100</f>
        <v>100</v>
      </c>
      <c r="G84" s="25">
        <v>69000</v>
      </c>
      <c r="H84" s="25">
        <f>(G84/E84)*100</f>
        <v>101.47058823529412</v>
      </c>
      <c r="I84" s="25">
        <f t="shared" si="121"/>
        <v>68333.333333333328</v>
      </c>
      <c r="J84" s="25">
        <f t="shared" si="121"/>
        <v>100.49019607843138</v>
      </c>
      <c r="K84" s="21">
        <v>69000</v>
      </c>
      <c r="L84" s="25">
        <v>100</v>
      </c>
      <c r="M84" s="25">
        <v>69000</v>
      </c>
      <c r="N84" s="25">
        <f>(M84/K84)*100</f>
        <v>100</v>
      </c>
      <c r="O84" s="25">
        <v>70000</v>
      </c>
      <c r="P84" s="25">
        <f t="shared" si="122"/>
        <v>101.44927536231884</v>
      </c>
      <c r="Q84" s="21">
        <f t="shared" si="123"/>
        <v>69333.333333333328</v>
      </c>
      <c r="R84" s="21">
        <f t="shared" si="123"/>
        <v>100.48309178743962</v>
      </c>
      <c r="S84" s="25">
        <v>70000</v>
      </c>
      <c r="T84" s="21">
        <f t="shared" si="124"/>
        <v>100</v>
      </c>
      <c r="U84" s="25">
        <v>70000</v>
      </c>
      <c r="V84" s="54">
        <f t="shared" si="125"/>
        <v>100</v>
      </c>
      <c r="W84" s="35">
        <v>80000</v>
      </c>
      <c r="X84" s="57">
        <f t="shared" si="126"/>
        <v>114.28571428571428</v>
      </c>
      <c r="Y84" s="57">
        <f t="shared" si="127"/>
        <v>73333.333333333328</v>
      </c>
      <c r="Z84" s="57">
        <f t="shared" si="128"/>
        <v>104.76190476190476</v>
      </c>
      <c r="AA84" s="35">
        <v>80000</v>
      </c>
      <c r="AB84" s="69">
        <f t="shared" si="129"/>
        <v>100</v>
      </c>
      <c r="AC84" s="35">
        <v>80000</v>
      </c>
      <c r="AD84" s="71">
        <f t="shared" si="130"/>
        <v>100</v>
      </c>
      <c r="AE84" s="21">
        <v>100000</v>
      </c>
      <c r="AF84" s="71">
        <f t="shared" si="131"/>
        <v>125</v>
      </c>
      <c r="AG84" s="71">
        <f t="shared" si="132"/>
        <v>86666.666666666672</v>
      </c>
      <c r="AH84" s="89">
        <f t="shared" si="132"/>
        <v>108.33333333333333</v>
      </c>
      <c r="AI84" s="72">
        <f t="shared" si="133"/>
        <v>74416.666666666672</v>
      </c>
    </row>
    <row r="85" spans="1:35" ht="63.95" customHeight="1" thickBot="1" x14ac:dyDescent="0.6">
      <c r="A85" s="43" t="s">
        <v>130</v>
      </c>
      <c r="B85" s="21">
        <v>60000</v>
      </c>
      <c r="C85" s="21">
        <v>60000</v>
      </c>
      <c r="D85" s="25">
        <f t="shared" si="135"/>
        <v>100</v>
      </c>
      <c r="E85" s="21">
        <v>60000</v>
      </c>
      <c r="F85" s="25">
        <f>(E85/C85)*100</f>
        <v>100</v>
      </c>
      <c r="G85" s="25">
        <v>61000</v>
      </c>
      <c r="H85" s="25">
        <f>(G85/E85)*100</f>
        <v>101.66666666666666</v>
      </c>
      <c r="I85" s="25">
        <f>(C85+E85+G85)/3</f>
        <v>60333.333333333336</v>
      </c>
      <c r="J85" s="25">
        <f>(D85+F85+H85)/3</f>
        <v>100.55555555555554</v>
      </c>
      <c r="K85" s="21">
        <v>61000</v>
      </c>
      <c r="L85" s="25">
        <v>100</v>
      </c>
      <c r="M85" s="25">
        <v>61000</v>
      </c>
      <c r="N85" s="25">
        <f>(M85/K85)*100</f>
        <v>100</v>
      </c>
      <c r="O85" s="25">
        <v>60000</v>
      </c>
      <c r="P85" s="25">
        <f t="shared" si="122"/>
        <v>98.360655737704917</v>
      </c>
      <c r="Q85" s="21">
        <f t="shared" si="123"/>
        <v>60666.666666666664</v>
      </c>
      <c r="R85" s="21">
        <f t="shared" si="123"/>
        <v>99.453551912568301</v>
      </c>
      <c r="S85" s="25">
        <v>60000</v>
      </c>
      <c r="T85" s="21">
        <f t="shared" si="124"/>
        <v>100</v>
      </c>
      <c r="U85" s="25">
        <v>60000</v>
      </c>
      <c r="V85" s="54">
        <f t="shared" si="125"/>
        <v>100</v>
      </c>
      <c r="W85" s="35">
        <v>65000</v>
      </c>
      <c r="X85" s="57">
        <f t="shared" si="126"/>
        <v>108.33333333333333</v>
      </c>
      <c r="Y85" s="57">
        <f t="shared" si="127"/>
        <v>61666.666666666664</v>
      </c>
      <c r="Z85" s="57">
        <f t="shared" si="128"/>
        <v>102.77777777777777</v>
      </c>
      <c r="AA85" s="35">
        <v>65000</v>
      </c>
      <c r="AB85" s="69">
        <f t="shared" si="129"/>
        <v>100</v>
      </c>
      <c r="AC85" s="35">
        <v>65000</v>
      </c>
      <c r="AD85" s="71">
        <f t="shared" si="130"/>
        <v>100</v>
      </c>
      <c r="AE85" s="21">
        <v>70000</v>
      </c>
      <c r="AF85" s="71">
        <f t="shared" si="131"/>
        <v>107.69230769230769</v>
      </c>
      <c r="AG85" s="71">
        <f t="shared" si="132"/>
        <v>66666.666666666672</v>
      </c>
      <c r="AH85" s="89">
        <f t="shared" si="132"/>
        <v>102.56410256410255</v>
      </c>
      <c r="AI85" s="72">
        <f t="shared" si="133"/>
        <v>62333.333333333328</v>
      </c>
    </row>
    <row r="86" spans="1:35" ht="63.95" customHeight="1" thickBot="1" x14ac:dyDescent="0.6">
      <c r="A86" s="80" t="s">
        <v>13</v>
      </c>
      <c r="B86" s="55">
        <f>SUM(B84:B85)</f>
        <v>128000</v>
      </c>
      <c r="C86" s="55">
        <f>SUM(C84:C85)</f>
        <v>128000</v>
      </c>
      <c r="D86" s="81">
        <f>(C86/B86)*100</f>
        <v>100</v>
      </c>
      <c r="E86" s="55">
        <f>SUM(E84:E85)</f>
        <v>128000</v>
      </c>
      <c r="F86" s="81">
        <f t="shared" ref="F86:F95" si="139">(E86/C86)*100</f>
        <v>100</v>
      </c>
      <c r="G86" s="81">
        <f>SUM(G84:G85)</f>
        <v>130000</v>
      </c>
      <c r="H86" s="81">
        <f>(G86/E86)*100</f>
        <v>101.5625</v>
      </c>
      <c r="I86" s="81">
        <f>(C86+E86+G86)/3</f>
        <v>128666.66666666667</v>
      </c>
      <c r="J86" s="81">
        <f>(D86+F86+H86)/3</f>
        <v>100.52083333333333</v>
      </c>
      <c r="K86" s="55">
        <v>130000</v>
      </c>
      <c r="L86" s="81">
        <v>100</v>
      </c>
      <c r="M86" s="81">
        <f>SUM(M84:M85)</f>
        <v>130000</v>
      </c>
      <c r="N86" s="81">
        <f>(M86/K86)*100</f>
        <v>100</v>
      </c>
      <c r="O86" s="81">
        <f>SUM(O84:O85)</f>
        <v>130000</v>
      </c>
      <c r="P86" s="81">
        <f t="shared" si="122"/>
        <v>100</v>
      </c>
      <c r="Q86" s="55">
        <f t="shared" si="123"/>
        <v>130000</v>
      </c>
      <c r="R86" s="55">
        <f t="shared" si="123"/>
        <v>100</v>
      </c>
      <c r="S86" s="81">
        <f>SUM(S84:S85)</f>
        <v>130000</v>
      </c>
      <c r="T86" s="55">
        <f t="shared" si="124"/>
        <v>100</v>
      </c>
      <c r="U86" s="81">
        <f>SUM(U84:U85)</f>
        <v>130000</v>
      </c>
      <c r="V86" s="55">
        <f t="shared" si="125"/>
        <v>100</v>
      </c>
      <c r="W86" s="55">
        <f>SUM(W84:W85)</f>
        <v>145000</v>
      </c>
      <c r="X86" s="55">
        <f t="shared" si="126"/>
        <v>111.53846153846155</v>
      </c>
      <c r="Y86" s="55">
        <f t="shared" si="127"/>
        <v>135000</v>
      </c>
      <c r="Z86" s="55">
        <f t="shared" si="128"/>
        <v>103.84615384615385</v>
      </c>
      <c r="AA86" s="55">
        <f>SUM(AA84:AA85)</f>
        <v>145000</v>
      </c>
      <c r="AB86" s="55">
        <f t="shared" si="129"/>
        <v>100</v>
      </c>
      <c r="AC86" s="55">
        <f>SUM(AC84:AC85)</f>
        <v>145000</v>
      </c>
      <c r="AD86" s="55">
        <f t="shared" si="130"/>
        <v>100</v>
      </c>
      <c r="AE86" s="55">
        <f>SUM(AE84:AE85)</f>
        <v>170000</v>
      </c>
      <c r="AF86" s="55">
        <f t="shared" si="131"/>
        <v>117.24137931034481</v>
      </c>
      <c r="AG86" s="55">
        <f t="shared" si="132"/>
        <v>153333.33333333334</v>
      </c>
      <c r="AH86" s="90">
        <f t="shared" si="132"/>
        <v>105.74712643678161</v>
      </c>
      <c r="AI86" s="82">
        <f t="shared" si="133"/>
        <v>136750</v>
      </c>
    </row>
    <row r="87" spans="1:35" ht="63.95" customHeight="1" thickBot="1" x14ac:dyDescent="0.6">
      <c r="A87" s="43" t="s">
        <v>264</v>
      </c>
      <c r="B87" s="21">
        <v>220000</v>
      </c>
      <c r="C87" s="21">
        <v>220000</v>
      </c>
      <c r="D87" s="25">
        <f t="shared" ref="D87:D88" si="140">(C87/B87)*100</f>
        <v>100</v>
      </c>
      <c r="E87" s="21">
        <v>220000</v>
      </c>
      <c r="F87" s="25">
        <f t="shared" si="139"/>
        <v>100</v>
      </c>
      <c r="G87" s="25">
        <v>221000</v>
      </c>
      <c r="H87" s="25">
        <f t="shared" ref="H87:H91" si="141">(G87/E87)*100</f>
        <v>100.45454545454547</v>
      </c>
      <c r="I87" s="25">
        <f>(C87+E87+G87)/3</f>
        <v>220333.33333333334</v>
      </c>
      <c r="J87" s="25">
        <f t="shared" si="121"/>
        <v>100.15151515151517</v>
      </c>
      <c r="K87" s="21">
        <v>221000</v>
      </c>
      <c r="L87" s="25">
        <v>100</v>
      </c>
      <c r="M87" s="25">
        <v>221000</v>
      </c>
      <c r="N87" s="25">
        <f>(M87/K87)*100</f>
        <v>100</v>
      </c>
      <c r="O87" s="25">
        <v>220000</v>
      </c>
      <c r="P87" s="25">
        <f t="shared" si="122"/>
        <v>99.547511312217196</v>
      </c>
      <c r="Q87" s="21">
        <f t="shared" si="123"/>
        <v>220666.66666666666</v>
      </c>
      <c r="R87" s="21">
        <f t="shared" si="123"/>
        <v>99.849170437405732</v>
      </c>
      <c r="S87" s="25">
        <v>220000</v>
      </c>
      <c r="T87" s="21">
        <f t="shared" si="124"/>
        <v>100</v>
      </c>
      <c r="U87" s="25">
        <v>220000</v>
      </c>
      <c r="V87" s="54">
        <f t="shared" si="125"/>
        <v>100</v>
      </c>
      <c r="W87" s="21">
        <v>220000</v>
      </c>
      <c r="X87" s="57">
        <f t="shared" si="126"/>
        <v>100</v>
      </c>
      <c r="Y87" s="57">
        <f t="shared" si="127"/>
        <v>220000</v>
      </c>
      <c r="Z87" s="57">
        <f t="shared" si="128"/>
        <v>100</v>
      </c>
      <c r="AA87" s="69">
        <v>220000</v>
      </c>
      <c r="AB87" s="69">
        <f t="shared" si="129"/>
        <v>100</v>
      </c>
      <c r="AC87" s="71">
        <v>220000</v>
      </c>
      <c r="AD87" s="71">
        <f t="shared" si="130"/>
        <v>100</v>
      </c>
      <c r="AE87" s="21">
        <v>220000</v>
      </c>
      <c r="AF87" s="71">
        <f t="shared" si="131"/>
        <v>100</v>
      </c>
      <c r="AG87" s="71">
        <f t="shared" si="132"/>
        <v>220000</v>
      </c>
      <c r="AH87" s="89">
        <f t="shared" si="132"/>
        <v>100</v>
      </c>
      <c r="AI87" s="72">
        <f t="shared" si="133"/>
        <v>220250</v>
      </c>
    </row>
    <row r="88" spans="1:35" ht="63.95" customHeight="1" thickBot="1" x14ac:dyDescent="0.6">
      <c r="A88" s="56" t="s">
        <v>265</v>
      </c>
      <c r="B88" s="57">
        <v>2200000</v>
      </c>
      <c r="C88" s="57">
        <v>2200000</v>
      </c>
      <c r="D88" s="25">
        <f t="shared" si="140"/>
        <v>100</v>
      </c>
      <c r="E88" s="57">
        <v>2200000</v>
      </c>
      <c r="F88" s="25">
        <f t="shared" si="139"/>
        <v>100</v>
      </c>
      <c r="G88" s="25">
        <v>2210000</v>
      </c>
      <c r="H88" s="25">
        <f t="shared" si="141"/>
        <v>100.45454545454547</v>
      </c>
      <c r="I88" s="25">
        <f>(C88+E88+G88)/3</f>
        <v>2203333.3333333335</v>
      </c>
      <c r="J88" s="25">
        <f t="shared" si="121"/>
        <v>100.15151515151517</v>
      </c>
      <c r="K88" s="57">
        <v>2210000</v>
      </c>
      <c r="L88" s="25">
        <v>100</v>
      </c>
      <c r="M88" s="25">
        <v>2210000</v>
      </c>
      <c r="N88" s="25">
        <f>(M88/K88)*100</f>
        <v>100</v>
      </c>
      <c r="O88" s="25">
        <v>2200000</v>
      </c>
      <c r="P88" s="25">
        <f>(O88/M88)*100</f>
        <v>99.547511312217196</v>
      </c>
      <c r="Q88" s="57">
        <f t="shared" si="123"/>
        <v>2206666.6666666665</v>
      </c>
      <c r="R88" s="57">
        <f t="shared" si="123"/>
        <v>99.849170437405732</v>
      </c>
      <c r="S88" s="25">
        <v>2200000</v>
      </c>
      <c r="T88" s="57">
        <f t="shared" si="124"/>
        <v>100</v>
      </c>
      <c r="U88" s="25">
        <v>2200000</v>
      </c>
      <c r="V88" s="57">
        <f t="shared" si="125"/>
        <v>100</v>
      </c>
      <c r="W88" s="57">
        <v>2200000</v>
      </c>
      <c r="X88" s="57">
        <f t="shared" si="126"/>
        <v>100</v>
      </c>
      <c r="Y88" s="57">
        <f t="shared" si="127"/>
        <v>2200000</v>
      </c>
      <c r="Z88" s="57">
        <f t="shared" si="128"/>
        <v>100</v>
      </c>
      <c r="AA88" s="69">
        <v>2200000</v>
      </c>
      <c r="AB88" s="69">
        <f t="shared" si="129"/>
        <v>100</v>
      </c>
      <c r="AC88" s="71">
        <v>2200000</v>
      </c>
      <c r="AD88" s="71">
        <f t="shared" si="130"/>
        <v>100</v>
      </c>
      <c r="AE88" s="57">
        <v>2200000</v>
      </c>
      <c r="AF88" s="71">
        <f t="shared" si="131"/>
        <v>100</v>
      </c>
      <c r="AG88" s="71">
        <f t="shared" si="132"/>
        <v>2200000</v>
      </c>
      <c r="AH88" s="89">
        <f t="shared" si="132"/>
        <v>100</v>
      </c>
      <c r="AI88" s="72">
        <f t="shared" si="133"/>
        <v>2202500</v>
      </c>
    </row>
    <row r="89" spans="1:35" ht="63.95" customHeight="1" thickBot="1" x14ac:dyDescent="0.6">
      <c r="A89" s="43" t="s">
        <v>131</v>
      </c>
      <c r="B89" s="21" t="s">
        <v>47</v>
      </c>
      <c r="C89" s="122" t="s">
        <v>47</v>
      </c>
      <c r="D89" s="122" t="s">
        <v>47</v>
      </c>
      <c r="E89" s="122" t="s">
        <v>47</v>
      </c>
      <c r="F89" s="122" t="s">
        <v>47</v>
      </c>
      <c r="G89" s="122" t="s">
        <v>47</v>
      </c>
      <c r="H89" s="122" t="s">
        <v>47</v>
      </c>
      <c r="I89" s="122" t="s">
        <v>47</v>
      </c>
      <c r="J89" s="122" t="s">
        <v>47</v>
      </c>
      <c r="K89" s="122" t="s">
        <v>47</v>
      </c>
      <c r="L89" s="122" t="s">
        <v>47</v>
      </c>
      <c r="M89" s="122" t="s">
        <v>47</v>
      </c>
      <c r="N89" s="122" t="s">
        <v>47</v>
      </c>
      <c r="O89" s="122" t="s">
        <v>47</v>
      </c>
      <c r="P89" s="122" t="s">
        <v>47</v>
      </c>
      <c r="Q89" s="122" t="s">
        <v>47</v>
      </c>
      <c r="R89" s="122" t="s">
        <v>47</v>
      </c>
      <c r="S89" s="122" t="s">
        <v>47</v>
      </c>
      <c r="T89" s="122" t="s">
        <v>47</v>
      </c>
      <c r="U89" s="122" t="s">
        <v>47</v>
      </c>
      <c r="V89" s="122" t="s">
        <v>47</v>
      </c>
      <c r="W89" s="122" t="s">
        <v>47</v>
      </c>
      <c r="X89" s="122" t="s">
        <v>47</v>
      </c>
      <c r="Y89" s="122" t="s">
        <v>47</v>
      </c>
      <c r="Z89" s="122" t="s">
        <v>47</v>
      </c>
      <c r="AA89" s="122" t="s">
        <v>47</v>
      </c>
      <c r="AB89" s="122" t="s">
        <v>47</v>
      </c>
      <c r="AC89" s="122" t="s">
        <v>47</v>
      </c>
      <c r="AD89" s="122" t="s">
        <v>47</v>
      </c>
      <c r="AE89" s="21">
        <v>250000</v>
      </c>
      <c r="AF89" s="71" t="s">
        <v>47</v>
      </c>
      <c r="AG89" s="71">
        <f>(AE89)/1</f>
        <v>250000</v>
      </c>
      <c r="AH89" s="89" t="s">
        <v>47</v>
      </c>
      <c r="AI89" s="72">
        <f>(AG89)/1</f>
        <v>250000</v>
      </c>
    </row>
    <row r="90" spans="1:35" ht="63.95" customHeight="1" thickBot="1" x14ac:dyDescent="0.6">
      <c r="A90" s="80" t="s">
        <v>13</v>
      </c>
      <c r="B90" s="55">
        <f>SUM(B87:B89)</f>
        <v>2420000</v>
      </c>
      <c r="C90" s="55">
        <f>SUM(C87:C89)</f>
        <v>2420000</v>
      </c>
      <c r="D90" s="81">
        <f>(C90/B90)*100</f>
        <v>100</v>
      </c>
      <c r="E90" s="55">
        <f>SUM(E87:E89)</f>
        <v>2420000</v>
      </c>
      <c r="F90" s="81">
        <f>(E90/C90)*100</f>
        <v>100</v>
      </c>
      <c r="G90" s="81">
        <f>SUM(G87:G89)</f>
        <v>2431000</v>
      </c>
      <c r="H90" s="81">
        <f>(G90/E90)*100</f>
        <v>100.45454545454547</v>
      </c>
      <c r="I90" s="81">
        <f>(C90+E90+G90)/3</f>
        <v>2423666.6666666665</v>
      </c>
      <c r="J90" s="81">
        <f>(D90+F90+H90)/3</f>
        <v>100.15151515151517</v>
      </c>
      <c r="K90" s="55">
        <f>SUM(K87:K89)</f>
        <v>2431000</v>
      </c>
      <c r="L90" s="81">
        <v>100</v>
      </c>
      <c r="M90" s="81">
        <f>SUM(M87:M89)</f>
        <v>2431000</v>
      </c>
      <c r="N90" s="81">
        <f>(M90/K90)*100</f>
        <v>100</v>
      </c>
      <c r="O90" s="81">
        <f>SUM(O87:O89)</f>
        <v>2420000</v>
      </c>
      <c r="P90" s="81">
        <f t="shared" ref="P90:P95" si="142">(O90/M90)*100</f>
        <v>99.547511312217196</v>
      </c>
      <c r="Q90" s="55">
        <f>(K90+M90+O90)/3</f>
        <v>2427333.3333333335</v>
      </c>
      <c r="R90" s="55">
        <f t="shared" si="123"/>
        <v>99.849170437405732</v>
      </c>
      <c r="S90" s="81">
        <f>SUM(S87:S89)</f>
        <v>2420000</v>
      </c>
      <c r="T90" s="55">
        <f t="shared" si="124"/>
        <v>100</v>
      </c>
      <c r="U90" s="81">
        <f>SUM(U87:U89)</f>
        <v>2420000</v>
      </c>
      <c r="V90" s="55">
        <f t="shared" si="125"/>
        <v>100</v>
      </c>
      <c r="W90" s="55">
        <f>SUM(W87:W89)</f>
        <v>2420000</v>
      </c>
      <c r="X90" s="55">
        <f t="shared" ref="X90:X94" si="143">W90/U90*100</f>
        <v>100</v>
      </c>
      <c r="Y90" s="55">
        <f t="shared" ref="Y90:Z94" si="144">(S90+U90+W90)/3</f>
        <v>2420000</v>
      </c>
      <c r="Z90" s="55">
        <f t="shared" si="144"/>
        <v>100</v>
      </c>
      <c r="AA90" s="55">
        <f>SUM(AA87:AA89)</f>
        <v>2420000</v>
      </c>
      <c r="AB90" s="55">
        <f t="shared" si="129"/>
        <v>100</v>
      </c>
      <c r="AC90" s="55">
        <f>SUM(AC87:AC89)</f>
        <v>2420000</v>
      </c>
      <c r="AD90" s="55">
        <f>(AC90/AA90)*100</f>
        <v>100</v>
      </c>
      <c r="AE90" s="55">
        <f>SUM(AE87:AE89)</f>
        <v>2670000</v>
      </c>
      <c r="AF90" s="55">
        <f t="shared" si="131"/>
        <v>110.3305785123967</v>
      </c>
      <c r="AG90" s="55">
        <f t="shared" si="132"/>
        <v>2503333.3333333335</v>
      </c>
      <c r="AH90" s="90">
        <f t="shared" si="132"/>
        <v>103.4435261707989</v>
      </c>
      <c r="AI90" s="82">
        <f t="shared" si="133"/>
        <v>2443583.3333333335</v>
      </c>
    </row>
    <row r="91" spans="1:35" ht="63.95" customHeight="1" thickBot="1" x14ac:dyDescent="0.6">
      <c r="A91" s="43" t="s">
        <v>132</v>
      </c>
      <c r="B91" s="21">
        <v>90000</v>
      </c>
      <c r="C91" s="21">
        <v>90000</v>
      </c>
      <c r="D91" s="25">
        <f>(C91/B91)*100</f>
        <v>100</v>
      </c>
      <c r="E91" s="21">
        <v>90000</v>
      </c>
      <c r="F91" s="25">
        <f t="shared" si="139"/>
        <v>100</v>
      </c>
      <c r="G91" s="25">
        <v>95000</v>
      </c>
      <c r="H91" s="25">
        <f t="shared" si="141"/>
        <v>105.55555555555556</v>
      </c>
      <c r="I91" s="25">
        <f t="shared" si="121"/>
        <v>91666.666666666672</v>
      </c>
      <c r="J91" s="25">
        <v>0</v>
      </c>
      <c r="K91" s="21">
        <v>95000</v>
      </c>
      <c r="L91" s="25">
        <v>100</v>
      </c>
      <c r="M91" s="25">
        <v>95000</v>
      </c>
      <c r="N91" s="25">
        <f>(M91/K91)*100</f>
        <v>100</v>
      </c>
      <c r="O91" s="25">
        <v>95000</v>
      </c>
      <c r="P91" s="25">
        <f t="shared" si="142"/>
        <v>100</v>
      </c>
      <c r="Q91" s="21">
        <f t="shared" si="123"/>
        <v>95000</v>
      </c>
      <c r="R91" s="21">
        <f t="shared" si="123"/>
        <v>100</v>
      </c>
      <c r="S91" s="25">
        <v>95000</v>
      </c>
      <c r="T91" s="21">
        <f t="shared" si="124"/>
        <v>100</v>
      </c>
      <c r="U91" s="25">
        <v>95000</v>
      </c>
      <c r="V91" s="54">
        <f t="shared" si="125"/>
        <v>100</v>
      </c>
      <c r="W91" s="21">
        <v>120000</v>
      </c>
      <c r="X91" s="57">
        <f t="shared" si="143"/>
        <v>126.31578947368421</v>
      </c>
      <c r="Y91" s="57">
        <f t="shared" si="144"/>
        <v>103333.33333333333</v>
      </c>
      <c r="Z91" s="57">
        <f t="shared" si="144"/>
        <v>108.77192982456141</v>
      </c>
      <c r="AA91" s="69">
        <v>120000</v>
      </c>
      <c r="AB91" s="69">
        <f t="shared" si="129"/>
        <v>100</v>
      </c>
      <c r="AC91" s="71">
        <v>120000</v>
      </c>
      <c r="AD91" s="71">
        <f>(AC91/AA91)*100</f>
        <v>100</v>
      </c>
      <c r="AE91" s="21">
        <v>130000</v>
      </c>
      <c r="AF91" s="71">
        <f t="shared" si="131"/>
        <v>108.33333333333333</v>
      </c>
      <c r="AG91" s="71">
        <f t="shared" si="132"/>
        <v>123333.33333333333</v>
      </c>
      <c r="AH91" s="89">
        <f t="shared" si="132"/>
        <v>102.77777777777777</v>
      </c>
      <c r="AI91" s="72">
        <f t="shared" si="133"/>
        <v>103333.33333333333</v>
      </c>
    </row>
    <row r="92" spans="1:35" ht="63.95" customHeight="1" thickBot="1" x14ac:dyDescent="0.6">
      <c r="A92" s="80" t="s">
        <v>13</v>
      </c>
      <c r="B92" s="55">
        <f>SUM(B91)</f>
        <v>90000</v>
      </c>
      <c r="C92" s="55">
        <f>SUM(C91)</f>
        <v>90000</v>
      </c>
      <c r="D92" s="81">
        <v>100</v>
      </c>
      <c r="E92" s="55">
        <f>SUM(E91)</f>
        <v>90000</v>
      </c>
      <c r="F92" s="81">
        <f t="shared" si="139"/>
        <v>100</v>
      </c>
      <c r="G92" s="81">
        <f>SUM(G91)</f>
        <v>95000</v>
      </c>
      <c r="H92" s="81">
        <v>100</v>
      </c>
      <c r="I92" s="81">
        <f t="shared" ref="I92:J102" si="145">(C92+E92+G92)/3</f>
        <v>91666.666666666672</v>
      </c>
      <c r="J92" s="81">
        <f>(D92+F92+H92)/3</f>
        <v>100</v>
      </c>
      <c r="K92" s="55">
        <v>95000</v>
      </c>
      <c r="L92" s="81">
        <v>100</v>
      </c>
      <c r="M92" s="81">
        <f>SUM(M91)</f>
        <v>95000</v>
      </c>
      <c r="N92" s="81">
        <v>100</v>
      </c>
      <c r="O92" s="81">
        <f>SUM(O91)</f>
        <v>95000</v>
      </c>
      <c r="P92" s="81">
        <f t="shared" si="142"/>
        <v>100</v>
      </c>
      <c r="Q92" s="55">
        <f t="shared" si="123"/>
        <v>95000</v>
      </c>
      <c r="R92" s="55">
        <f t="shared" si="123"/>
        <v>100</v>
      </c>
      <c r="S92" s="81">
        <f>SUM(S91)</f>
        <v>95000</v>
      </c>
      <c r="T92" s="55">
        <f t="shared" si="124"/>
        <v>100</v>
      </c>
      <c r="U92" s="81">
        <f>SUM(U91)</f>
        <v>95000</v>
      </c>
      <c r="V92" s="55">
        <f t="shared" si="125"/>
        <v>100</v>
      </c>
      <c r="W92" s="55">
        <f>SUM(W91)</f>
        <v>120000</v>
      </c>
      <c r="X92" s="55">
        <f t="shared" si="143"/>
        <v>126.31578947368421</v>
      </c>
      <c r="Y92" s="55">
        <f t="shared" si="144"/>
        <v>103333.33333333333</v>
      </c>
      <c r="Z92" s="55">
        <f t="shared" si="144"/>
        <v>108.77192982456141</v>
      </c>
      <c r="AA92" s="55">
        <f>SUM(AA91)</f>
        <v>120000</v>
      </c>
      <c r="AB92" s="55">
        <f t="shared" si="129"/>
        <v>100</v>
      </c>
      <c r="AC92" s="55">
        <f>SUM(AC91)</f>
        <v>120000</v>
      </c>
      <c r="AD92" s="55">
        <f>(AC92/AA92)*100</f>
        <v>100</v>
      </c>
      <c r="AE92" s="55">
        <f>AE91</f>
        <v>130000</v>
      </c>
      <c r="AF92" s="55">
        <f t="shared" si="131"/>
        <v>108.33333333333333</v>
      </c>
      <c r="AG92" s="55">
        <f t="shared" si="132"/>
        <v>123333.33333333333</v>
      </c>
      <c r="AH92" s="90">
        <f t="shared" si="132"/>
        <v>102.77777777777777</v>
      </c>
      <c r="AI92" s="82">
        <f t="shared" si="133"/>
        <v>103333.33333333333</v>
      </c>
    </row>
    <row r="93" spans="1:35" ht="63.95" customHeight="1" thickBot="1" x14ac:dyDescent="0.6">
      <c r="A93" s="43" t="s">
        <v>194</v>
      </c>
      <c r="B93" s="21">
        <v>5000</v>
      </c>
      <c r="C93" s="21">
        <v>5000</v>
      </c>
      <c r="D93" s="25">
        <v>100</v>
      </c>
      <c r="E93" s="21">
        <v>5000</v>
      </c>
      <c r="F93" s="25">
        <f t="shared" si="139"/>
        <v>100</v>
      </c>
      <c r="G93" s="25">
        <v>6000</v>
      </c>
      <c r="H93" s="25">
        <v>100</v>
      </c>
      <c r="I93" s="25">
        <f t="shared" si="145"/>
        <v>5333.333333333333</v>
      </c>
      <c r="J93" s="25">
        <f t="shared" si="145"/>
        <v>100</v>
      </c>
      <c r="K93" s="21">
        <v>6000</v>
      </c>
      <c r="L93" s="25">
        <v>100</v>
      </c>
      <c r="M93" s="25">
        <v>6000</v>
      </c>
      <c r="N93" s="25">
        <v>100</v>
      </c>
      <c r="O93" s="25">
        <v>5000</v>
      </c>
      <c r="P93" s="25">
        <f t="shared" si="142"/>
        <v>83.333333333333343</v>
      </c>
      <c r="Q93" s="21">
        <f t="shared" si="123"/>
        <v>5666.666666666667</v>
      </c>
      <c r="R93" s="21">
        <f t="shared" si="123"/>
        <v>94.444444444444457</v>
      </c>
      <c r="S93" s="25">
        <v>5000</v>
      </c>
      <c r="T93" s="21">
        <f t="shared" si="124"/>
        <v>100</v>
      </c>
      <c r="U93" s="25">
        <v>5000</v>
      </c>
      <c r="V93" s="54">
        <f t="shared" si="125"/>
        <v>100</v>
      </c>
      <c r="W93" s="21">
        <v>7000</v>
      </c>
      <c r="X93" s="57">
        <f t="shared" si="143"/>
        <v>140</v>
      </c>
      <c r="Y93" s="57">
        <f>(S93+U93+W93)/3</f>
        <v>5666.666666666667</v>
      </c>
      <c r="Z93" s="57">
        <f t="shared" si="144"/>
        <v>113.33333333333333</v>
      </c>
      <c r="AA93" s="69">
        <v>7000</v>
      </c>
      <c r="AB93" s="69">
        <f t="shared" si="129"/>
        <v>100</v>
      </c>
      <c r="AC93" s="71">
        <v>7000</v>
      </c>
      <c r="AD93" s="71">
        <f>(AC93/AA93)*100</f>
        <v>100</v>
      </c>
      <c r="AE93" s="21">
        <v>7000</v>
      </c>
      <c r="AF93" s="71">
        <f t="shared" si="131"/>
        <v>100</v>
      </c>
      <c r="AG93" s="71">
        <f t="shared" si="132"/>
        <v>7000</v>
      </c>
      <c r="AH93" s="89">
        <f t="shared" si="132"/>
        <v>100</v>
      </c>
      <c r="AI93" s="72">
        <f t="shared" si="133"/>
        <v>5916.666666666667</v>
      </c>
    </row>
    <row r="94" spans="1:35" ht="63.95" customHeight="1" thickBot="1" x14ac:dyDescent="0.6">
      <c r="A94" s="80" t="s">
        <v>13</v>
      </c>
      <c r="B94" s="55">
        <f>SUM(B93)</f>
        <v>5000</v>
      </c>
      <c r="C94" s="55">
        <f>SUM(C93)</f>
        <v>5000</v>
      </c>
      <c r="D94" s="81">
        <v>100</v>
      </c>
      <c r="E94" s="55">
        <f>SUM(E93)</f>
        <v>5000</v>
      </c>
      <c r="F94" s="81">
        <f t="shared" si="139"/>
        <v>100</v>
      </c>
      <c r="G94" s="81">
        <f>SUM(G93)</f>
        <v>6000</v>
      </c>
      <c r="H94" s="81">
        <v>100</v>
      </c>
      <c r="I94" s="81">
        <f t="shared" si="145"/>
        <v>5333.333333333333</v>
      </c>
      <c r="J94" s="81">
        <f t="shared" si="145"/>
        <v>100</v>
      </c>
      <c r="K94" s="55">
        <v>6000</v>
      </c>
      <c r="L94" s="81">
        <v>100</v>
      </c>
      <c r="M94" s="81">
        <f>SUM(M93)</f>
        <v>6000</v>
      </c>
      <c r="N94" s="81">
        <v>100</v>
      </c>
      <c r="O94" s="81">
        <f>SUM(O93)</f>
        <v>5000</v>
      </c>
      <c r="P94" s="81">
        <f t="shared" si="142"/>
        <v>83.333333333333343</v>
      </c>
      <c r="Q94" s="55">
        <f t="shared" si="123"/>
        <v>5666.666666666667</v>
      </c>
      <c r="R94" s="55">
        <f t="shared" si="123"/>
        <v>94.444444444444457</v>
      </c>
      <c r="S94" s="81">
        <f>SUM(S93)</f>
        <v>5000</v>
      </c>
      <c r="T94" s="55">
        <f t="shared" si="124"/>
        <v>100</v>
      </c>
      <c r="U94" s="81">
        <f>SUM(U93)</f>
        <v>5000</v>
      </c>
      <c r="V94" s="55">
        <f t="shared" si="125"/>
        <v>100</v>
      </c>
      <c r="W94" s="55">
        <f>SUM(W93)</f>
        <v>7000</v>
      </c>
      <c r="X94" s="55">
        <f t="shared" si="143"/>
        <v>140</v>
      </c>
      <c r="Y94" s="55">
        <f t="shared" si="144"/>
        <v>5666.666666666667</v>
      </c>
      <c r="Z94" s="55">
        <f t="shared" si="144"/>
        <v>113.33333333333333</v>
      </c>
      <c r="AA94" s="55">
        <f>SUM(AA93)</f>
        <v>7000</v>
      </c>
      <c r="AB94" s="55">
        <f t="shared" si="129"/>
        <v>100</v>
      </c>
      <c r="AC94" s="55">
        <f>SUM(AC93)</f>
        <v>7000</v>
      </c>
      <c r="AD94" s="55">
        <f>(AC94/AA94)*100</f>
        <v>100</v>
      </c>
      <c r="AE94" s="55">
        <f>AE93</f>
        <v>7000</v>
      </c>
      <c r="AF94" s="55">
        <f t="shared" si="131"/>
        <v>100</v>
      </c>
      <c r="AG94" s="55">
        <f t="shared" si="132"/>
        <v>7000</v>
      </c>
      <c r="AH94" s="90">
        <f t="shared" si="132"/>
        <v>100</v>
      </c>
      <c r="AI94" s="82">
        <f t="shared" si="133"/>
        <v>5916.666666666667</v>
      </c>
    </row>
    <row r="95" spans="1:35" ht="63.95" customHeight="1" thickBot="1" x14ac:dyDescent="0.6">
      <c r="A95" s="43" t="s">
        <v>133</v>
      </c>
      <c r="B95" s="21">
        <v>20000</v>
      </c>
      <c r="C95" s="21">
        <v>20000</v>
      </c>
      <c r="D95" s="25">
        <f>(C95/B95)*100</f>
        <v>100</v>
      </c>
      <c r="E95" s="21">
        <v>20000</v>
      </c>
      <c r="F95" s="25">
        <f t="shared" si="139"/>
        <v>100</v>
      </c>
      <c r="G95" s="25">
        <v>22000</v>
      </c>
      <c r="H95" s="25">
        <f>(G95/E95)*100</f>
        <v>110.00000000000001</v>
      </c>
      <c r="I95" s="25">
        <f t="shared" si="145"/>
        <v>20666.666666666668</v>
      </c>
      <c r="J95" s="25">
        <f t="shared" si="145"/>
        <v>103.33333333333333</v>
      </c>
      <c r="K95" s="21">
        <v>22000</v>
      </c>
      <c r="L95" s="25">
        <v>100</v>
      </c>
      <c r="M95" s="25">
        <v>22000</v>
      </c>
      <c r="N95" s="25">
        <f>(M95/K95)*100</f>
        <v>100</v>
      </c>
      <c r="O95" s="25">
        <v>20000</v>
      </c>
      <c r="P95" s="25">
        <f t="shared" si="142"/>
        <v>90.909090909090907</v>
      </c>
      <c r="Q95" s="21">
        <f t="shared" si="123"/>
        <v>21333.333333333332</v>
      </c>
      <c r="R95" s="21">
        <f t="shared" si="123"/>
        <v>96.969696969696955</v>
      </c>
      <c r="S95" s="25">
        <v>20000</v>
      </c>
      <c r="T95" s="21">
        <f t="shared" si="124"/>
        <v>100</v>
      </c>
      <c r="U95" s="25">
        <v>20000</v>
      </c>
      <c r="V95" s="54">
        <f t="shared" si="125"/>
        <v>100</v>
      </c>
      <c r="W95" s="21" t="s">
        <v>47</v>
      </c>
      <c r="X95" s="122" t="s">
        <v>47</v>
      </c>
      <c r="Y95" s="57">
        <f>(S95+U95)/2</f>
        <v>20000</v>
      </c>
      <c r="Z95" s="57" t="e">
        <f>(T95+V95+X95)/2</f>
        <v>#VALUE!</v>
      </c>
      <c r="AA95" s="69" t="s">
        <v>47</v>
      </c>
      <c r="AB95" s="122" t="s">
        <v>47</v>
      </c>
      <c r="AC95" s="122" t="s">
        <v>47</v>
      </c>
      <c r="AD95" s="122" t="s">
        <v>47</v>
      </c>
      <c r="AE95" s="122" t="s">
        <v>47</v>
      </c>
      <c r="AF95" s="122" t="s">
        <v>47</v>
      </c>
      <c r="AG95" s="122" t="s">
        <v>47</v>
      </c>
      <c r="AH95" s="122" t="s">
        <v>47</v>
      </c>
      <c r="AI95" s="72">
        <f>(I95+Q95+Y95)/3</f>
        <v>20666.666666666668</v>
      </c>
    </row>
    <row r="96" spans="1:35" ht="63.95" customHeight="1" thickBot="1" x14ac:dyDescent="0.6">
      <c r="A96" s="43" t="s">
        <v>134</v>
      </c>
      <c r="B96" s="21" t="s">
        <v>47</v>
      </c>
      <c r="C96" s="122" t="s">
        <v>47</v>
      </c>
      <c r="D96" s="122" t="s">
        <v>47</v>
      </c>
      <c r="E96" s="122" t="s">
        <v>47</v>
      </c>
      <c r="F96" s="122" t="s">
        <v>47</v>
      </c>
      <c r="G96" s="122" t="s">
        <v>47</v>
      </c>
      <c r="H96" s="122" t="s">
        <v>47</v>
      </c>
      <c r="I96" s="122" t="s">
        <v>47</v>
      </c>
      <c r="J96" s="122" t="s">
        <v>47</v>
      </c>
      <c r="K96" s="122" t="s">
        <v>47</v>
      </c>
      <c r="L96" s="122" t="s">
        <v>47</v>
      </c>
      <c r="M96" s="122" t="s">
        <v>47</v>
      </c>
      <c r="N96" s="122" t="s">
        <v>47</v>
      </c>
      <c r="O96" s="122" t="s">
        <v>47</v>
      </c>
      <c r="P96" s="122" t="s">
        <v>47</v>
      </c>
      <c r="Q96" s="122" t="s">
        <v>47</v>
      </c>
      <c r="R96" s="122" t="s">
        <v>47</v>
      </c>
      <c r="S96" s="122" t="s">
        <v>47</v>
      </c>
      <c r="T96" s="122" t="s">
        <v>47</v>
      </c>
      <c r="U96" s="122" t="s">
        <v>47</v>
      </c>
      <c r="V96" s="122" t="s">
        <v>47</v>
      </c>
      <c r="W96" s="122" t="s">
        <v>47</v>
      </c>
      <c r="X96" s="122" t="s">
        <v>47</v>
      </c>
      <c r="Y96" s="122" t="s">
        <v>47</v>
      </c>
      <c r="Z96" s="122" t="s">
        <v>47</v>
      </c>
      <c r="AA96" s="122" t="s">
        <v>47</v>
      </c>
      <c r="AB96" s="122" t="s">
        <v>47</v>
      </c>
      <c r="AC96" s="122" t="s">
        <v>47</v>
      </c>
      <c r="AD96" s="122" t="s">
        <v>47</v>
      </c>
      <c r="AE96" s="122" t="s">
        <v>47</v>
      </c>
      <c r="AF96" s="122" t="s">
        <v>47</v>
      </c>
      <c r="AG96" s="122" t="s">
        <v>47</v>
      </c>
      <c r="AH96" s="122" t="s">
        <v>47</v>
      </c>
      <c r="AI96" s="122" t="s">
        <v>47</v>
      </c>
    </row>
    <row r="97" spans="1:35" ht="63.95" customHeight="1" thickBot="1" x14ac:dyDescent="0.6">
      <c r="A97" s="43" t="s">
        <v>135</v>
      </c>
      <c r="B97" s="122" t="s">
        <v>47</v>
      </c>
      <c r="C97" s="122" t="s">
        <v>47</v>
      </c>
      <c r="D97" s="122" t="s">
        <v>47</v>
      </c>
      <c r="E97" s="122" t="s">
        <v>47</v>
      </c>
      <c r="F97" s="122" t="s">
        <v>47</v>
      </c>
      <c r="G97" s="122" t="s">
        <v>47</v>
      </c>
      <c r="H97" s="122" t="s">
        <v>47</v>
      </c>
      <c r="I97" s="122" t="s">
        <v>47</v>
      </c>
      <c r="J97" s="122" t="s">
        <v>47</v>
      </c>
      <c r="K97" s="122" t="s">
        <v>47</v>
      </c>
      <c r="L97" s="122" t="s">
        <v>47</v>
      </c>
      <c r="M97" s="122" t="s">
        <v>47</v>
      </c>
      <c r="N97" s="122" t="s">
        <v>47</v>
      </c>
      <c r="O97" s="122" t="s">
        <v>47</v>
      </c>
      <c r="P97" s="122" t="s">
        <v>47</v>
      </c>
      <c r="Q97" s="122" t="s">
        <v>47</v>
      </c>
      <c r="R97" s="122" t="s">
        <v>47</v>
      </c>
      <c r="S97" s="122" t="s">
        <v>47</v>
      </c>
      <c r="T97" s="122" t="s">
        <v>47</v>
      </c>
      <c r="U97" s="122" t="s">
        <v>47</v>
      </c>
      <c r="V97" s="122" t="s">
        <v>47</v>
      </c>
      <c r="W97" s="122" t="s">
        <v>47</v>
      </c>
      <c r="X97" s="122" t="s">
        <v>47</v>
      </c>
      <c r="Y97" s="122" t="s">
        <v>47</v>
      </c>
      <c r="Z97" s="122" t="s">
        <v>47</v>
      </c>
      <c r="AA97" s="122" t="s">
        <v>47</v>
      </c>
      <c r="AB97" s="122" t="s">
        <v>47</v>
      </c>
      <c r="AC97" s="122" t="s">
        <v>47</v>
      </c>
      <c r="AD97" s="122" t="s">
        <v>47</v>
      </c>
      <c r="AE97" s="122" t="s">
        <v>47</v>
      </c>
      <c r="AF97" s="122" t="s">
        <v>47</v>
      </c>
      <c r="AG97" s="122" t="s">
        <v>47</v>
      </c>
      <c r="AH97" s="122" t="s">
        <v>47</v>
      </c>
      <c r="AI97" s="122" t="s">
        <v>47</v>
      </c>
    </row>
    <row r="98" spans="1:35" ht="63.95" customHeight="1" thickBot="1" x14ac:dyDescent="0.6">
      <c r="A98" s="80" t="s">
        <v>13</v>
      </c>
      <c r="B98" s="55">
        <f>SUM(B95:B97)</f>
        <v>20000</v>
      </c>
      <c r="C98" s="55">
        <f>SUM(C95:C97)</f>
        <v>20000</v>
      </c>
      <c r="D98" s="81">
        <f>(C98/B98)*100</f>
        <v>100</v>
      </c>
      <c r="E98" s="55">
        <f>SUM(E95:E97)</f>
        <v>20000</v>
      </c>
      <c r="F98" s="81">
        <f>(E98/C98)*100</f>
        <v>100</v>
      </c>
      <c r="G98" s="81">
        <f>SUM(G95:G97)</f>
        <v>22000</v>
      </c>
      <c r="H98" s="81">
        <f>(G98/E98)*100</f>
        <v>110.00000000000001</v>
      </c>
      <c r="I98" s="81">
        <f t="shared" si="145"/>
        <v>20666.666666666668</v>
      </c>
      <c r="J98" s="81">
        <f t="shared" si="145"/>
        <v>103.33333333333333</v>
      </c>
      <c r="K98" s="55">
        <v>22000</v>
      </c>
      <c r="L98" s="81">
        <v>100</v>
      </c>
      <c r="M98" s="81">
        <f>SUM(M95:M97)</f>
        <v>22000</v>
      </c>
      <c r="N98" s="81">
        <f>(M98/K98)*100</f>
        <v>100</v>
      </c>
      <c r="O98" s="81">
        <f>SUM(O95:O97)</f>
        <v>20000</v>
      </c>
      <c r="P98" s="81">
        <f>(O98/M98)*100</f>
        <v>90.909090909090907</v>
      </c>
      <c r="Q98" s="55">
        <f t="shared" si="123"/>
        <v>21333.333333333332</v>
      </c>
      <c r="R98" s="55">
        <f t="shared" si="123"/>
        <v>96.969696969696955</v>
      </c>
      <c r="S98" s="81">
        <f>SUM(S95:S97)</f>
        <v>20000</v>
      </c>
      <c r="T98" s="55">
        <f t="shared" si="124"/>
        <v>100</v>
      </c>
      <c r="U98" s="81">
        <f>SUM(U95:U97)</f>
        <v>20000</v>
      </c>
      <c r="V98" s="55">
        <f t="shared" si="125"/>
        <v>100</v>
      </c>
      <c r="W98" s="55" t="s">
        <v>47</v>
      </c>
      <c r="X98" s="55" t="s">
        <v>47</v>
      </c>
      <c r="Y98" s="55">
        <f>(S98+U988)/2</f>
        <v>10000</v>
      </c>
      <c r="Z98" s="55">
        <f>(T98+V98)/2</f>
        <v>100</v>
      </c>
      <c r="AA98" s="55" t="s">
        <v>47</v>
      </c>
      <c r="AB98" s="55" t="s">
        <v>47</v>
      </c>
      <c r="AC98" s="55" t="s">
        <v>47</v>
      </c>
      <c r="AD98" s="55" t="s">
        <v>47</v>
      </c>
      <c r="AE98" s="55" t="s">
        <v>47</v>
      </c>
      <c r="AF98" s="55" t="s">
        <v>47</v>
      </c>
      <c r="AG98" s="55" t="s">
        <v>47</v>
      </c>
      <c r="AH98" s="55" t="s">
        <v>47</v>
      </c>
      <c r="AI98" s="82">
        <f>(I98+Q98+Y98)/3</f>
        <v>17333.333333333332</v>
      </c>
    </row>
    <row r="99" spans="1:35" ht="63.95" customHeight="1" thickBot="1" x14ac:dyDescent="0.6">
      <c r="A99" s="43" t="s">
        <v>136</v>
      </c>
      <c r="B99" s="21">
        <v>12000</v>
      </c>
      <c r="C99" s="21">
        <v>12000</v>
      </c>
      <c r="D99" s="25">
        <f t="shared" ref="D99:D100" si="146">(C99/B99)*100</f>
        <v>100</v>
      </c>
      <c r="E99" s="21">
        <v>12000</v>
      </c>
      <c r="F99" s="25">
        <f t="shared" ref="F99:F101" si="147">(E99/C99)*100</f>
        <v>100</v>
      </c>
      <c r="G99" s="25">
        <v>12000</v>
      </c>
      <c r="H99" s="25">
        <f>(G99/E99)*100</f>
        <v>100</v>
      </c>
      <c r="I99" s="25">
        <f t="shared" si="145"/>
        <v>12000</v>
      </c>
      <c r="J99" s="25">
        <f>(D99+F99+H99)/3</f>
        <v>100</v>
      </c>
      <c r="K99" s="21">
        <v>12000</v>
      </c>
      <c r="L99" s="25">
        <v>100</v>
      </c>
      <c r="M99" s="25">
        <v>12000</v>
      </c>
      <c r="N99" s="25">
        <f>(M99/K99)*100</f>
        <v>100</v>
      </c>
      <c r="O99" s="25">
        <v>12500</v>
      </c>
      <c r="P99" s="25">
        <f>(O99/M99)*100</f>
        <v>104.16666666666667</v>
      </c>
      <c r="Q99" s="21">
        <f t="shared" si="123"/>
        <v>12166.666666666666</v>
      </c>
      <c r="R99" s="21">
        <f t="shared" si="123"/>
        <v>101.3888888888889</v>
      </c>
      <c r="S99" s="25">
        <v>12500</v>
      </c>
      <c r="T99" s="21">
        <f t="shared" si="124"/>
        <v>100</v>
      </c>
      <c r="U99" s="25">
        <v>12500</v>
      </c>
      <c r="V99" s="54">
        <f t="shared" si="125"/>
        <v>100</v>
      </c>
      <c r="W99" s="21">
        <v>13000</v>
      </c>
      <c r="X99" s="57">
        <f>W99/U99*100</f>
        <v>104</v>
      </c>
      <c r="Y99" s="57">
        <f t="shared" ref="Y99:Z102" si="148">(S99+U99+W99)/3</f>
        <v>12666.666666666666</v>
      </c>
      <c r="Z99" s="57">
        <f t="shared" si="148"/>
        <v>101.33333333333333</v>
      </c>
      <c r="AA99" s="69">
        <v>13000</v>
      </c>
      <c r="AB99" s="69">
        <f t="shared" si="129"/>
        <v>100</v>
      </c>
      <c r="AC99" s="71">
        <v>13000</v>
      </c>
      <c r="AD99" s="71">
        <f>(AC99/AA99)*100</f>
        <v>100</v>
      </c>
      <c r="AE99" s="21">
        <v>18000</v>
      </c>
      <c r="AF99" s="71">
        <f t="shared" si="131"/>
        <v>138.46153846153845</v>
      </c>
      <c r="AG99" s="71">
        <f t="shared" si="132"/>
        <v>14666.666666666666</v>
      </c>
      <c r="AH99" s="89">
        <f t="shared" si="132"/>
        <v>112.82051282051282</v>
      </c>
      <c r="AI99" s="72">
        <f t="shared" si="133"/>
        <v>12874.999999999998</v>
      </c>
    </row>
    <row r="100" spans="1:35" ht="63.95" customHeight="1" thickBot="1" x14ac:dyDescent="0.6">
      <c r="A100" s="43" t="s">
        <v>137</v>
      </c>
      <c r="B100" s="21">
        <v>90000</v>
      </c>
      <c r="C100" s="21">
        <v>90000</v>
      </c>
      <c r="D100" s="25">
        <f t="shared" si="146"/>
        <v>100</v>
      </c>
      <c r="E100" s="21">
        <v>90000</v>
      </c>
      <c r="F100" s="25">
        <f t="shared" si="147"/>
        <v>100</v>
      </c>
      <c r="G100" s="25">
        <v>105000</v>
      </c>
      <c r="H100" s="25">
        <f>(G100/E100)*100</f>
        <v>116.66666666666667</v>
      </c>
      <c r="I100" s="25">
        <f t="shared" si="145"/>
        <v>95000</v>
      </c>
      <c r="J100" s="25">
        <f>(D100+F100+H100)/3</f>
        <v>105.55555555555556</v>
      </c>
      <c r="K100" s="21">
        <v>105000</v>
      </c>
      <c r="L100" s="25">
        <v>100</v>
      </c>
      <c r="M100" s="25">
        <v>105000</v>
      </c>
      <c r="N100" s="25">
        <f>(M100/K100)*100</f>
        <v>100</v>
      </c>
      <c r="O100" s="25">
        <v>95000</v>
      </c>
      <c r="P100" s="25">
        <f>(O100/M100)*100</f>
        <v>90.476190476190482</v>
      </c>
      <c r="Q100" s="21">
        <f t="shared" si="123"/>
        <v>101666.66666666667</v>
      </c>
      <c r="R100" s="21">
        <f t="shared" si="123"/>
        <v>96.825396825396822</v>
      </c>
      <c r="S100" s="25">
        <v>95000</v>
      </c>
      <c r="T100" s="21">
        <f t="shared" si="124"/>
        <v>100</v>
      </c>
      <c r="U100" s="25">
        <v>95000</v>
      </c>
      <c r="V100" s="54">
        <f t="shared" si="125"/>
        <v>100</v>
      </c>
      <c r="W100" s="21">
        <v>120000</v>
      </c>
      <c r="X100" s="57">
        <f>W100/U100*100</f>
        <v>126.31578947368421</v>
      </c>
      <c r="Y100" s="57">
        <f t="shared" si="148"/>
        <v>103333.33333333333</v>
      </c>
      <c r="Z100" s="57">
        <f t="shared" si="148"/>
        <v>108.77192982456141</v>
      </c>
      <c r="AA100" s="69">
        <v>120000</v>
      </c>
      <c r="AB100" s="69">
        <f t="shared" si="129"/>
        <v>100</v>
      </c>
      <c r="AC100" s="71">
        <v>120000</v>
      </c>
      <c r="AD100" s="71">
        <f>(AC100/AA100)*100</f>
        <v>100</v>
      </c>
      <c r="AE100" s="21">
        <v>120000</v>
      </c>
      <c r="AF100" s="71">
        <f t="shared" si="131"/>
        <v>100</v>
      </c>
      <c r="AG100" s="71">
        <f t="shared" si="132"/>
        <v>120000</v>
      </c>
      <c r="AH100" s="89">
        <f t="shared" si="132"/>
        <v>100</v>
      </c>
      <c r="AI100" s="72">
        <f t="shared" si="133"/>
        <v>105000</v>
      </c>
    </row>
    <row r="101" spans="1:35" ht="63.95" customHeight="1" thickBot="1" x14ac:dyDescent="0.6">
      <c r="A101" s="43" t="s">
        <v>138</v>
      </c>
      <c r="B101" s="21">
        <v>10000</v>
      </c>
      <c r="C101" s="21">
        <v>10000</v>
      </c>
      <c r="D101" s="25">
        <f>(C101/B101)*100</f>
        <v>100</v>
      </c>
      <c r="E101" s="21">
        <v>10000</v>
      </c>
      <c r="F101" s="25">
        <f t="shared" si="147"/>
        <v>100</v>
      </c>
      <c r="G101" s="25">
        <v>13000</v>
      </c>
      <c r="H101" s="25">
        <f>(G101/E101)*100</f>
        <v>130</v>
      </c>
      <c r="I101" s="25">
        <f t="shared" si="145"/>
        <v>11000</v>
      </c>
      <c r="J101" s="25">
        <f>(D101+F101+H101)/3</f>
        <v>110</v>
      </c>
      <c r="K101" s="21">
        <v>13000</v>
      </c>
      <c r="L101" s="25">
        <v>100</v>
      </c>
      <c r="M101" s="25">
        <v>13000</v>
      </c>
      <c r="N101" s="25">
        <f>(M101/K101)*100</f>
        <v>100</v>
      </c>
      <c r="O101" s="25">
        <v>12000</v>
      </c>
      <c r="P101" s="25">
        <f>(O101/M101)*100</f>
        <v>92.307692307692307</v>
      </c>
      <c r="Q101" s="21">
        <f t="shared" si="123"/>
        <v>12666.666666666666</v>
      </c>
      <c r="R101" s="21">
        <f t="shared" si="123"/>
        <v>97.435897435897445</v>
      </c>
      <c r="S101" s="25">
        <v>12000</v>
      </c>
      <c r="T101" s="21">
        <f t="shared" si="124"/>
        <v>100</v>
      </c>
      <c r="U101" s="25">
        <v>12000</v>
      </c>
      <c r="V101" s="54">
        <f t="shared" si="125"/>
        <v>100</v>
      </c>
      <c r="W101" s="21">
        <v>15000</v>
      </c>
      <c r="X101" s="57">
        <f>W101/U101*100</f>
        <v>125</v>
      </c>
      <c r="Y101" s="57">
        <f t="shared" si="148"/>
        <v>13000</v>
      </c>
      <c r="Z101" s="57">
        <f t="shared" si="148"/>
        <v>108.33333333333333</v>
      </c>
      <c r="AA101" s="69">
        <v>15000</v>
      </c>
      <c r="AB101" s="69">
        <f t="shared" si="129"/>
        <v>100</v>
      </c>
      <c r="AC101" s="71">
        <v>15000</v>
      </c>
      <c r="AD101" s="71">
        <f>(AC101/AA101)*100</f>
        <v>100</v>
      </c>
      <c r="AE101" s="21">
        <v>16300</v>
      </c>
      <c r="AF101" s="71">
        <f t="shared" si="131"/>
        <v>108.66666666666667</v>
      </c>
      <c r="AG101" s="71">
        <f t="shared" si="132"/>
        <v>15433.333333333334</v>
      </c>
      <c r="AH101" s="89">
        <f t="shared" si="132"/>
        <v>102.8888888888889</v>
      </c>
      <c r="AI101" s="72">
        <f t="shared" si="133"/>
        <v>13025</v>
      </c>
    </row>
    <row r="102" spans="1:35" ht="63.95" customHeight="1" thickBot="1" x14ac:dyDescent="0.6">
      <c r="A102" s="80" t="s">
        <v>13</v>
      </c>
      <c r="B102" s="55">
        <f>SUM(B99:B101)</f>
        <v>112000</v>
      </c>
      <c r="C102" s="55">
        <f>SUM(C99:C101)</f>
        <v>112000</v>
      </c>
      <c r="D102" s="81">
        <f>(C102/B102)*100</f>
        <v>100</v>
      </c>
      <c r="E102" s="55">
        <f>SUM(E99:E101)</f>
        <v>112000</v>
      </c>
      <c r="F102" s="81">
        <f>(E102/C102)*100</f>
        <v>100</v>
      </c>
      <c r="G102" s="81">
        <f>SUM(G99:G101)</f>
        <v>130000</v>
      </c>
      <c r="H102" s="81">
        <f>(G102/E102)*100</f>
        <v>116.07142857142858</v>
      </c>
      <c r="I102" s="81">
        <f t="shared" si="145"/>
        <v>118000</v>
      </c>
      <c r="J102" s="81">
        <f>(D102+F102+H102)/3</f>
        <v>105.35714285714285</v>
      </c>
      <c r="K102" s="55">
        <v>130000</v>
      </c>
      <c r="L102" s="81">
        <v>100</v>
      </c>
      <c r="M102" s="81">
        <f>SUM(M99:M101)</f>
        <v>130000</v>
      </c>
      <c r="N102" s="81">
        <f>(M102/K102)*100</f>
        <v>100</v>
      </c>
      <c r="O102" s="81">
        <f>SUM(O99:O101)</f>
        <v>119500</v>
      </c>
      <c r="P102" s="81">
        <f>(O102/M102)*100</f>
        <v>91.92307692307692</v>
      </c>
      <c r="Q102" s="55">
        <f t="shared" si="123"/>
        <v>126500</v>
      </c>
      <c r="R102" s="55">
        <f t="shared" si="123"/>
        <v>97.307692307692307</v>
      </c>
      <c r="S102" s="81">
        <f>SUM(S99:S101)</f>
        <v>119500</v>
      </c>
      <c r="T102" s="55">
        <f t="shared" si="124"/>
        <v>100</v>
      </c>
      <c r="U102" s="81">
        <f>SUM(U99:U101)</f>
        <v>119500</v>
      </c>
      <c r="V102" s="55">
        <f t="shared" si="125"/>
        <v>100</v>
      </c>
      <c r="W102" s="55">
        <f>SUM(W99:W101)</f>
        <v>148000</v>
      </c>
      <c r="X102" s="55">
        <f>W102/U102*100</f>
        <v>123.84937238493723</v>
      </c>
      <c r="Y102" s="55">
        <f t="shared" si="148"/>
        <v>129000</v>
      </c>
      <c r="Z102" s="55">
        <f t="shared" si="148"/>
        <v>107.94979079497908</v>
      </c>
      <c r="AA102" s="55">
        <f>SUM(AA99:AA101)</f>
        <v>148000</v>
      </c>
      <c r="AB102" s="55">
        <f t="shared" si="129"/>
        <v>100</v>
      </c>
      <c r="AC102" s="55">
        <f>SUM(AC99:AC101)</f>
        <v>148000</v>
      </c>
      <c r="AD102" s="55">
        <f>(AC102/AA102)*100</f>
        <v>100</v>
      </c>
      <c r="AE102" s="55">
        <f>SUM(AE99:AE101)</f>
        <v>154300</v>
      </c>
      <c r="AF102" s="55">
        <f t="shared" si="131"/>
        <v>104.25675675675676</v>
      </c>
      <c r="AG102" s="55">
        <f t="shared" si="132"/>
        <v>150100</v>
      </c>
      <c r="AH102" s="90">
        <f t="shared" si="132"/>
        <v>101.41891891891892</v>
      </c>
      <c r="AI102" s="82">
        <f t="shared" si="133"/>
        <v>130900</v>
      </c>
    </row>
    <row r="103" spans="1:35" ht="63.95" customHeight="1" thickBot="1" x14ac:dyDescent="0.6">
      <c r="A103" s="175" t="s">
        <v>259</v>
      </c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7"/>
    </row>
    <row r="104" spans="1:35" ht="63.95" customHeight="1" thickBot="1" x14ac:dyDescent="0.6">
      <c r="A104" s="43" t="s">
        <v>260</v>
      </c>
      <c r="B104" s="21">
        <v>8700</v>
      </c>
      <c r="C104" s="21">
        <v>8700</v>
      </c>
      <c r="D104" s="25">
        <f t="shared" ref="D104:D105" si="149">(C104/B104)*100</f>
        <v>100</v>
      </c>
      <c r="E104" s="21">
        <v>8700</v>
      </c>
      <c r="F104" s="25">
        <f t="shared" ref="F104:F105" si="150">(E104/C104)*100</f>
        <v>100</v>
      </c>
      <c r="G104" s="25">
        <v>8700</v>
      </c>
      <c r="H104" s="25">
        <f>(G104/E104)*100</f>
        <v>100</v>
      </c>
      <c r="I104" s="25">
        <f t="shared" ref="I104:J105" si="151">(C104+E104+G104)/3</f>
        <v>8700</v>
      </c>
      <c r="J104" s="25">
        <f t="shared" si="151"/>
        <v>100</v>
      </c>
      <c r="K104" s="21">
        <v>8700</v>
      </c>
      <c r="L104" s="25">
        <v>100</v>
      </c>
      <c r="M104" s="25">
        <v>8700</v>
      </c>
      <c r="N104" s="25">
        <v>100</v>
      </c>
      <c r="O104" s="25">
        <v>8800</v>
      </c>
      <c r="P104" s="21">
        <f t="shared" ref="P104:P105" si="152">O104/M104*100</f>
        <v>101.14942528735634</v>
      </c>
      <c r="Q104" s="21">
        <f>(K104+M104+O104)/3</f>
        <v>8733.3333333333339</v>
      </c>
      <c r="R104" s="21">
        <f>(L104+N104+P104)/3</f>
        <v>100.38314176245211</v>
      </c>
      <c r="S104" s="25">
        <v>8800</v>
      </c>
      <c r="T104" s="21">
        <f t="shared" ref="T104:T105" si="153">S104/O104*100</f>
        <v>100</v>
      </c>
      <c r="U104" s="25">
        <v>8800</v>
      </c>
      <c r="V104" s="54">
        <f t="shared" ref="V104:V105" si="154">U104/S104*100</f>
        <v>100</v>
      </c>
      <c r="W104" s="21">
        <v>10200</v>
      </c>
      <c r="X104" s="57">
        <f>W104/U104*100</f>
        <v>115.90909090909092</v>
      </c>
      <c r="Y104" s="57">
        <f>(S104+U104+W104)/3</f>
        <v>9266.6666666666661</v>
      </c>
      <c r="Z104" s="57">
        <f>(T104+V104+X104)/3</f>
        <v>105.30303030303031</v>
      </c>
      <c r="AA104" s="69">
        <v>10200</v>
      </c>
      <c r="AB104" s="69">
        <f t="shared" ref="AB104:AB105" si="155">(AA104/W104)*100</f>
        <v>100</v>
      </c>
      <c r="AC104" s="71">
        <v>10200</v>
      </c>
      <c r="AD104" s="71">
        <f>(AC104/AA104)*100</f>
        <v>100</v>
      </c>
      <c r="AE104" s="21">
        <v>11000</v>
      </c>
      <c r="AF104" s="71">
        <f>AE104/AC104*100</f>
        <v>107.84313725490196</v>
      </c>
      <c r="AG104" s="71">
        <f>(AA104+AC104+AE104)/3</f>
        <v>10466.666666666666</v>
      </c>
      <c r="AH104" s="89">
        <f t="shared" ref="AH104:AH105" si="156">(AB104+AD104+AF104)/3</f>
        <v>102.61437908496733</v>
      </c>
      <c r="AI104" s="72">
        <f t="shared" ref="AI104:AI105" si="157">(I104+Q104+Y104+AG104)/4</f>
        <v>9291.6666666666661</v>
      </c>
    </row>
    <row r="105" spans="1:35" ht="63.95" customHeight="1" thickBot="1" x14ac:dyDescent="0.6">
      <c r="A105" s="43" t="s">
        <v>261</v>
      </c>
      <c r="B105" s="21">
        <v>8700</v>
      </c>
      <c r="C105" s="21">
        <v>8700</v>
      </c>
      <c r="D105" s="25">
        <f t="shared" si="149"/>
        <v>100</v>
      </c>
      <c r="E105" s="21">
        <v>8700</v>
      </c>
      <c r="F105" s="25">
        <f t="shared" si="150"/>
        <v>100</v>
      </c>
      <c r="G105" s="25">
        <v>8700</v>
      </c>
      <c r="H105" s="25">
        <f>(G105/E105)*100</f>
        <v>100</v>
      </c>
      <c r="I105" s="25">
        <f t="shared" si="151"/>
        <v>8700</v>
      </c>
      <c r="J105" s="25">
        <f t="shared" si="151"/>
        <v>100</v>
      </c>
      <c r="K105" s="21">
        <v>8700</v>
      </c>
      <c r="L105" s="25">
        <v>100</v>
      </c>
      <c r="M105" s="25">
        <v>8700</v>
      </c>
      <c r="N105" s="25">
        <v>100</v>
      </c>
      <c r="O105" s="25">
        <v>9600</v>
      </c>
      <c r="P105" s="21">
        <f t="shared" si="152"/>
        <v>110.34482758620689</v>
      </c>
      <c r="Q105" s="21">
        <f>(K105+M105+O105)/3</f>
        <v>9000</v>
      </c>
      <c r="R105" s="21">
        <f>(L105+N105+P105)/3</f>
        <v>103.44827586206895</v>
      </c>
      <c r="S105" s="25">
        <v>9600</v>
      </c>
      <c r="T105" s="21">
        <f t="shared" si="153"/>
        <v>100</v>
      </c>
      <c r="U105" s="25">
        <v>9600</v>
      </c>
      <c r="V105" s="54">
        <f t="shared" si="154"/>
        <v>100</v>
      </c>
      <c r="W105" s="21">
        <v>11000</v>
      </c>
      <c r="X105" s="57">
        <f>W105/U105*100</f>
        <v>114.58333333333333</v>
      </c>
      <c r="Y105" s="57">
        <f>(S105+U105+W105)/3</f>
        <v>10066.666666666666</v>
      </c>
      <c r="Z105" s="57">
        <f>(T105+V105+X105)/3</f>
        <v>104.8611111111111</v>
      </c>
      <c r="AA105" s="69">
        <v>11000</v>
      </c>
      <c r="AB105" s="69">
        <f t="shared" si="155"/>
        <v>100</v>
      </c>
      <c r="AC105" s="71">
        <v>11000</v>
      </c>
      <c r="AD105" s="71">
        <f>(AC105/AA105)*100</f>
        <v>100</v>
      </c>
      <c r="AE105" s="21">
        <v>11000</v>
      </c>
      <c r="AF105" s="71">
        <f>AE105/AC105*100</f>
        <v>100</v>
      </c>
      <c r="AG105" s="71">
        <f>(AA105+AC105+AE105)/3</f>
        <v>11000</v>
      </c>
      <c r="AH105" s="89">
        <f t="shared" si="156"/>
        <v>100</v>
      </c>
      <c r="AI105" s="72">
        <f t="shared" si="157"/>
        <v>9691.6666666666661</v>
      </c>
    </row>
    <row r="106" spans="1:35" ht="63.95" customHeight="1" thickBot="1" x14ac:dyDescent="0.6">
      <c r="A106" s="127" t="s">
        <v>243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43"/>
      <c r="AI106" s="130"/>
    </row>
    <row r="107" spans="1:35" ht="63.75" customHeight="1" thickBot="1" x14ac:dyDescent="0.6">
      <c r="A107" s="43" t="s">
        <v>189</v>
      </c>
      <c r="B107" s="21" t="s">
        <v>47</v>
      </c>
      <c r="C107" s="122" t="s">
        <v>47</v>
      </c>
      <c r="D107" s="122" t="s">
        <v>47</v>
      </c>
      <c r="E107" s="122" t="s">
        <v>47</v>
      </c>
      <c r="F107" s="122" t="s">
        <v>47</v>
      </c>
      <c r="G107" s="122" t="s">
        <v>47</v>
      </c>
      <c r="H107" s="122" t="s">
        <v>47</v>
      </c>
      <c r="I107" s="122" t="s">
        <v>47</v>
      </c>
      <c r="J107" s="122" t="s">
        <v>47</v>
      </c>
      <c r="K107" s="122" t="s">
        <v>47</v>
      </c>
      <c r="L107" s="122" t="s">
        <v>47</v>
      </c>
      <c r="M107" s="122" t="s">
        <v>47</v>
      </c>
      <c r="N107" s="122" t="s">
        <v>47</v>
      </c>
      <c r="O107" s="122" t="s">
        <v>47</v>
      </c>
      <c r="P107" s="122" t="s">
        <v>47</v>
      </c>
      <c r="Q107" s="122" t="s">
        <v>47</v>
      </c>
      <c r="R107" s="122" t="s">
        <v>47</v>
      </c>
      <c r="S107" s="122" t="s">
        <v>47</v>
      </c>
      <c r="T107" s="122" t="s">
        <v>47</v>
      </c>
      <c r="U107" s="122" t="s">
        <v>47</v>
      </c>
      <c r="V107" s="122" t="s">
        <v>47</v>
      </c>
      <c r="W107" s="122" t="s">
        <v>47</v>
      </c>
      <c r="X107" s="122" t="s">
        <v>47</v>
      </c>
      <c r="Y107" s="122" t="s">
        <v>47</v>
      </c>
      <c r="Z107" s="122" t="s">
        <v>47</v>
      </c>
      <c r="AA107" s="122" t="s">
        <v>47</v>
      </c>
      <c r="AB107" s="122" t="s">
        <v>47</v>
      </c>
      <c r="AC107" s="122" t="s">
        <v>47</v>
      </c>
      <c r="AD107" s="122" t="s">
        <v>47</v>
      </c>
      <c r="AE107" s="122" t="s">
        <v>47</v>
      </c>
      <c r="AF107" s="122" t="s">
        <v>47</v>
      </c>
      <c r="AG107" s="122" t="s">
        <v>47</v>
      </c>
      <c r="AH107" s="122" t="s">
        <v>47</v>
      </c>
      <c r="AI107" s="122" t="s">
        <v>47</v>
      </c>
    </row>
    <row r="108" spans="1:35" ht="63.95" customHeight="1" thickBot="1" x14ac:dyDescent="0.6">
      <c r="A108" s="43" t="s">
        <v>240</v>
      </c>
      <c r="B108" s="21">
        <v>280000</v>
      </c>
      <c r="C108" s="21">
        <v>280000</v>
      </c>
      <c r="D108" s="21">
        <f t="shared" ref="D108:D110" si="158">(C108/B108)*100</f>
        <v>100</v>
      </c>
      <c r="E108" s="21">
        <v>280000</v>
      </c>
      <c r="F108" s="25">
        <f>(E108/C108)*100</f>
        <v>100</v>
      </c>
      <c r="G108" s="25">
        <v>285000</v>
      </c>
      <c r="H108" s="25">
        <f>(G108/E108)*100</f>
        <v>101.78571428571428</v>
      </c>
      <c r="I108" s="25">
        <f t="shared" ref="I108:J110" si="159">(C108+E108+G108)/3</f>
        <v>281666.66666666669</v>
      </c>
      <c r="J108" s="25">
        <f t="shared" si="159"/>
        <v>100.59523809523809</v>
      </c>
      <c r="K108" s="21">
        <v>290000</v>
      </c>
      <c r="L108" s="21">
        <f>(K108/G108)*100</f>
        <v>101.75438596491229</v>
      </c>
      <c r="M108" s="25">
        <v>280000</v>
      </c>
      <c r="N108" s="25">
        <f>(M108/K108)*100</f>
        <v>96.551724137931032</v>
      </c>
      <c r="O108" s="25">
        <v>270000</v>
      </c>
      <c r="P108" s="21">
        <f t="shared" ref="P108:P110" si="160">O108/M108*100</f>
        <v>96.428571428571431</v>
      </c>
      <c r="Q108" s="21">
        <f t="shared" ref="Q108:R110" si="161">(K108+M108+O108)/3</f>
        <v>280000</v>
      </c>
      <c r="R108" s="21">
        <f t="shared" si="161"/>
        <v>98.244893843804917</v>
      </c>
      <c r="S108" s="25">
        <v>270000</v>
      </c>
      <c r="T108" s="21">
        <f t="shared" ref="T108:T110" si="162">S108/O108*100</f>
        <v>100</v>
      </c>
      <c r="U108" s="21">
        <v>265000</v>
      </c>
      <c r="V108" s="54">
        <f t="shared" ref="V108:V110" si="163">U108/S108*100</f>
        <v>98.148148148148152</v>
      </c>
      <c r="W108" s="35">
        <v>288000</v>
      </c>
      <c r="X108" s="57">
        <f>W108/U108*100</f>
        <v>108.67924528301887</v>
      </c>
      <c r="Y108" s="57">
        <f t="shared" ref="Y108:Z110" si="164">(S108+U108+W108)/3</f>
        <v>274333.33333333331</v>
      </c>
      <c r="Z108" s="57">
        <f t="shared" si="164"/>
        <v>102.27579781038901</v>
      </c>
      <c r="AA108" s="35">
        <v>288000</v>
      </c>
      <c r="AB108" s="69">
        <f t="shared" ref="AB108:AB110" si="165">(AA108/W108)*100</f>
        <v>100</v>
      </c>
      <c r="AC108" s="21">
        <v>285000</v>
      </c>
      <c r="AD108" s="71">
        <f>(AC108/AA108)*100</f>
        <v>98.958333333333343</v>
      </c>
      <c r="AE108" s="21">
        <v>288000</v>
      </c>
      <c r="AF108" s="71">
        <f>AE108/AC108*100</f>
        <v>101.05263157894737</v>
      </c>
      <c r="AG108" s="71">
        <f>(AA108+AC108+AE108)/3</f>
        <v>287000</v>
      </c>
      <c r="AH108" s="89">
        <f t="shared" ref="AH108:AH110" si="166">(AB108+AD108+AF108)/3</f>
        <v>100.00365497076024</v>
      </c>
      <c r="AI108" s="72">
        <f t="shared" ref="AI108:AI110" si="167">(I108+Q108+Y108+AG108)/4</f>
        <v>280750</v>
      </c>
    </row>
    <row r="109" spans="1:35" ht="63.95" customHeight="1" thickBot="1" x14ac:dyDescent="0.6">
      <c r="A109" s="43" t="s">
        <v>139</v>
      </c>
      <c r="B109" s="21">
        <v>275000</v>
      </c>
      <c r="C109" s="21">
        <v>275000</v>
      </c>
      <c r="D109" s="21">
        <f t="shared" si="158"/>
        <v>100</v>
      </c>
      <c r="E109" s="21">
        <v>275000</v>
      </c>
      <c r="F109" s="25">
        <f>(E109/C109)*100</f>
        <v>100</v>
      </c>
      <c r="G109" s="25">
        <v>275000</v>
      </c>
      <c r="H109" s="25">
        <f>(G109/E109)*100</f>
        <v>100</v>
      </c>
      <c r="I109" s="25">
        <f t="shared" si="159"/>
        <v>275000</v>
      </c>
      <c r="J109" s="25">
        <f t="shared" si="159"/>
        <v>100</v>
      </c>
      <c r="K109" s="21">
        <v>280000</v>
      </c>
      <c r="L109" s="21">
        <f t="shared" ref="L109:L110" si="168">(K109/G109)*100</f>
        <v>101.81818181818181</v>
      </c>
      <c r="M109" s="25">
        <v>270000</v>
      </c>
      <c r="N109" s="25">
        <f>(M109/K109)*100</f>
        <v>96.428571428571431</v>
      </c>
      <c r="O109" s="25">
        <v>290000</v>
      </c>
      <c r="P109" s="21">
        <f t="shared" si="160"/>
        <v>107.40740740740742</v>
      </c>
      <c r="Q109" s="21">
        <f t="shared" si="161"/>
        <v>280000</v>
      </c>
      <c r="R109" s="21">
        <f t="shared" si="161"/>
        <v>101.88472021805357</v>
      </c>
      <c r="S109" s="25">
        <v>300000</v>
      </c>
      <c r="T109" s="21">
        <f t="shared" si="162"/>
        <v>103.44827586206897</v>
      </c>
      <c r="U109" s="21">
        <v>310000</v>
      </c>
      <c r="V109" s="54">
        <f t="shared" si="163"/>
        <v>103.33333333333334</v>
      </c>
      <c r="W109" s="35">
        <v>310000</v>
      </c>
      <c r="X109" s="57">
        <f>W109/U109*100</f>
        <v>100</v>
      </c>
      <c r="Y109" s="57">
        <f t="shared" si="164"/>
        <v>306666.66666666669</v>
      </c>
      <c r="Z109" s="57">
        <f t="shared" si="164"/>
        <v>102.26053639846744</v>
      </c>
      <c r="AA109" s="35">
        <v>320000</v>
      </c>
      <c r="AB109" s="69">
        <f t="shared" si="165"/>
        <v>103.2258064516129</v>
      </c>
      <c r="AC109" s="21">
        <v>310000</v>
      </c>
      <c r="AD109" s="71">
        <f>(AC109/AA109)*100</f>
        <v>96.875</v>
      </c>
      <c r="AE109" s="21">
        <v>310000</v>
      </c>
      <c r="AF109" s="71">
        <f>AE109/AC109*100</f>
        <v>100</v>
      </c>
      <c r="AG109" s="71">
        <f>(AA109+AC109+AE109)/3</f>
        <v>313333.33333333331</v>
      </c>
      <c r="AH109" s="89">
        <f t="shared" si="166"/>
        <v>100.03360215053765</v>
      </c>
      <c r="AI109" s="72">
        <f t="shared" si="167"/>
        <v>293750</v>
      </c>
    </row>
    <row r="110" spans="1:35" ht="63.95" customHeight="1" thickBot="1" x14ac:dyDescent="0.6">
      <c r="A110" s="83" t="s">
        <v>13</v>
      </c>
      <c r="B110" s="55">
        <f>SUM(B107:B109)</f>
        <v>555000</v>
      </c>
      <c r="C110" s="55">
        <f>SUM(C107:C109)</f>
        <v>555000</v>
      </c>
      <c r="D110" s="55">
        <f t="shared" si="158"/>
        <v>100</v>
      </c>
      <c r="E110" s="55">
        <f>SUM(E107:E109)</f>
        <v>555000</v>
      </c>
      <c r="F110" s="81">
        <f>(E110/C110)*100</f>
        <v>100</v>
      </c>
      <c r="G110" s="81">
        <f>SUM(G107:G109)</f>
        <v>560000</v>
      </c>
      <c r="H110" s="81">
        <f>(G110/E110)*100</f>
        <v>100.90090090090089</v>
      </c>
      <c r="I110" s="81">
        <f t="shared" si="159"/>
        <v>556666.66666666663</v>
      </c>
      <c r="J110" s="81">
        <f t="shared" si="159"/>
        <v>100.30030030030029</v>
      </c>
      <c r="K110" s="55">
        <v>570000</v>
      </c>
      <c r="L110" s="55">
        <f t="shared" si="168"/>
        <v>101.78571428571428</v>
      </c>
      <c r="M110" s="81">
        <f>SUM(M107:M109)</f>
        <v>550000</v>
      </c>
      <c r="N110" s="81">
        <f>(M110/K110)*100</f>
        <v>96.491228070175438</v>
      </c>
      <c r="O110" s="81">
        <f>SUM(O107:O109)</f>
        <v>560000</v>
      </c>
      <c r="P110" s="55">
        <f t="shared" si="160"/>
        <v>101.81818181818181</v>
      </c>
      <c r="Q110" s="55">
        <f t="shared" si="161"/>
        <v>560000</v>
      </c>
      <c r="R110" s="55">
        <f t="shared" si="161"/>
        <v>100.03170805802385</v>
      </c>
      <c r="S110" s="81">
        <f>SUM(S107:S109)</f>
        <v>570000</v>
      </c>
      <c r="T110" s="55">
        <f t="shared" si="162"/>
        <v>101.78571428571428</v>
      </c>
      <c r="U110" s="84">
        <f>SUM(U107:U109)</f>
        <v>575000</v>
      </c>
      <c r="V110" s="55">
        <f t="shared" si="163"/>
        <v>100.87719298245614</v>
      </c>
      <c r="W110" s="84">
        <f>SUM(W107:W109)</f>
        <v>598000</v>
      </c>
      <c r="X110" s="55">
        <f>W110/U110*100</f>
        <v>104</v>
      </c>
      <c r="Y110" s="55">
        <f t="shared" si="164"/>
        <v>581000</v>
      </c>
      <c r="Z110" s="55">
        <f t="shared" si="164"/>
        <v>102.22096908939015</v>
      </c>
      <c r="AA110" s="84">
        <f>SUM(AA107:AA109)</f>
        <v>608000</v>
      </c>
      <c r="AB110" s="55">
        <f t="shared" si="165"/>
        <v>101.67224080267559</v>
      </c>
      <c r="AC110" s="84">
        <f>SUM(AC107:AC109)</f>
        <v>595000</v>
      </c>
      <c r="AD110" s="55">
        <f>(AC110/AA110)*100</f>
        <v>97.86184210526315</v>
      </c>
      <c r="AE110" s="84">
        <f>SUM(AE107:AE109)</f>
        <v>598000</v>
      </c>
      <c r="AF110" s="55">
        <f>AE110/AC110*100</f>
        <v>100.50420168067227</v>
      </c>
      <c r="AG110" s="55">
        <f>(AA110+AC110+AE110)/3</f>
        <v>600333.33333333337</v>
      </c>
      <c r="AH110" s="90">
        <f t="shared" si="166"/>
        <v>100.012761529537</v>
      </c>
      <c r="AI110" s="82">
        <f t="shared" si="167"/>
        <v>574500</v>
      </c>
    </row>
    <row r="111" spans="1:35" ht="45" thickTop="1" x14ac:dyDescent="0.55000000000000004">
      <c r="A111" s="168" t="s">
        <v>236</v>
      </c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</row>
    <row r="112" spans="1:35" ht="18.75" customHeight="1" thickBot="1" x14ac:dyDescent="0.6">
      <c r="A112" s="169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</row>
    <row r="113" spans="1:35" ht="66" customHeight="1" thickTop="1" thickBot="1" x14ac:dyDescent="0.6">
      <c r="A113" s="52" t="s">
        <v>237</v>
      </c>
      <c r="B113" s="21">
        <v>1531</v>
      </c>
      <c r="C113" s="21">
        <v>1549</v>
      </c>
      <c r="D113" s="21">
        <f t="shared" ref="D113:D114" si="169">(C113/B113)*100</f>
        <v>101.17570215545395</v>
      </c>
      <c r="E113" s="21">
        <v>1625</v>
      </c>
      <c r="F113" s="25">
        <f t="shared" ref="F113:F114" si="170">(E113/C113)*100</f>
        <v>104.90639122014203</v>
      </c>
      <c r="G113" s="25">
        <v>1653</v>
      </c>
      <c r="H113" s="25">
        <f t="shared" ref="H113:H114" si="171">(G113/E113)*100</f>
        <v>101.72307692307692</v>
      </c>
      <c r="I113" s="25">
        <f t="shared" ref="I113:J114" si="172">(C113+E113+G113)/3</f>
        <v>1609</v>
      </c>
      <c r="J113" s="25">
        <f t="shared" si="172"/>
        <v>102.60172343289098</v>
      </c>
      <c r="K113" s="21">
        <v>1678</v>
      </c>
      <c r="L113" s="25">
        <v>102</v>
      </c>
      <c r="M113" s="25">
        <v>1706</v>
      </c>
      <c r="N113" s="25">
        <f t="shared" ref="N113:N114" si="173">(M113/K113)*100</f>
        <v>101.66865315852205</v>
      </c>
      <c r="O113" s="21">
        <v>1787</v>
      </c>
      <c r="P113" s="21">
        <f t="shared" ref="P113:P114" si="174">O113/M113*100</f>
        <v>104.74794841735053</v>
      </c>
      <c r="Q113" s="21">
        <f>(K113+M113+O113)/3</f>
        <v>1723.6666666666667</v>
      </c>
      <c r="R113" s="21">
        <f>(L113+N113+P113)/3</f>
        <v>102.80553385862419</v>
      </c>
      <c r="S113" s="35">
        <v>1874</v>
      </c>
      <c r="T113" s="21">
        <f t="shared" ref="T113:T114" si="175">S113/O113*100</f>
        <v>104.86849468382763</v>
      </c>
      <c r="U113" s="37">
        <v>1915</v>
      </c>
      <c r="V113" s="54">
        <f t="shared" ref="V113:V114" si="176">U113/S113*100</f>
        <v>102.18783351120597</v>
      </c>
      <c r="W113" s="35">
        <v>1914</v>
      </c>
      <c r="X113" s="57">
        <f>W113/U113*100</f>
        <v>99.947780678851174</v>
      </c>
      <c r="Y113" s="57">
        <f>(S113+U113+W113)/3</f>
        <v>1901</v>
      </c>
      <c r="Z113" s="69">
        <f>(T113+V113+X113)/3</f>
        <v>102.3347029579616</v>
      </c>
      <c r="AA113" s="35">
        <v>1966</v>
      </c>
      <c r="AB113" s="69">
        <f t="shared" ref="AB113:AB114" si="177">(AA113/W113)*100</f>
        <v>102.71682340647858</v>
      </c>
      <c r="AC113" s="37">
        <v>2057</v>
      </c>
      <c r="AD113" s="71">
        <f>(AC113/AA113)*100</f>
        <v>104.62868769074262</v>
      </c>
      <c r="AE113" s="37">
        <v>2065</v>
      </c>
      <c r="AF113" s="71">
        <f>AE113/AC113*100</f>
        <v>100.38891589693728</v>
      </c>
      <c r="AG113" s="71">
        <f>(AA113+AC113+AE113)/3</f>
        <v>2029.3333333333333</v>
      </c>
      <c r="AH113" s="89">
        <f t="shared" ref="AH113:AH114" si="178">(AB113+AD113+AF113)/3</f>
        <v>102.57814233138618</v>
      </c>
      <c r="AI113" s="72">
        <f t="shared" ref="AI113:AI114" si="179">(I113+Q113+Y113+AG113)/4</f>
        <v>1815.75</v>
      </c>
    </row>
    <row r="114" spans="1:35" ht="66" customHeight="1" thickBot="1" x14ac:dyDescent="0.6">
      <c r="A114" s="53" t="s">
        <v>238</v>
      </c>
      <c r="B114" s="32">
        <v>1524</v>
      </c>
      <c r="C114" s="32">
        <v>1534</v>
      </c>
      <c r="D114" s="32">
        <f t="shared" si="169"/>
        <v>100.65616797900263</v>
      </c>
      <c r="E114" s="32">
        <v>1632</v>
      </c>
      <c r="F114" s="33">
        <f t="shared" si="170"/>
        <v>106.38852672750978</v>
      </c>
      <c r="G114" s="33">
        <v>1644</v>
      </c>
      <c r="H114" s="33">
        <f t="shared" si="171"/>
        <v>100.73529411764706</v>
      </c>
      <c r="I114" s="25">
        <f t="shared" si="172"/>
        <v>1603.3333333333333</v>
      </c>
      <c r="J114" s="33">
        <f t="shared" si="172"/>
        <v>102.59332960805317</v>
      </c>
      <c r="K114" s="32">
        <v>1665</v>
      </c>
      <c r="L114" s="33">
        <v>101.27737226277371</v>
      </c>
      <c r="M114" s="33">
        <v>1697</v>
      </c>
      <c r="N114" s="33">
        <f t="shared" si="173"/>
        <v>101.92192192192194</v>
      </c>
      <c r="O114" s="21">
        <v>1788</v>
      </c>
      <c r="P114" s="21">
        <f t="shared" si="174"/>
        <v>105.36240424278138</v>
      </c>
      <c r="Q114" s="21">
        <f>(K114+M114+O114)/3</f>
        <v>1716.6666666666667</v>
      </c>
      <c r="R114" s="21">
        <f>(L114+N114+P114)/3</f>
        <v>102.85389947582568</v>
      </c>
      <c r="S114" s="35">
        <v>1866</v>
      </c>
      <c r="T114" s="21">
        <f t="shared" si="175"/>
        <v>104.36241610738254</v>
      </c>
      <c r="U114" s="34">
        <v>1903</v>
      </c>
      <c r="V114" s="54">
        <f t="shared" si="176"/>
        <v>101.9828510182208</v>
      </c>
      <c r="W114" s="35">
        <v>1907</v>
      </c>
      <c r="X114" s="57">
        <f>W114/U114*100</f>
        <v>100.2101944298476</v>
      </c>
      <c r="Y114" s="57">
        <f>(S114+U114+W114)/3</f>
        <v>1892</v>
      </c>
      <c r="Z114" s="69">
        <f>(T114+V114+X114)/3</f>
        <v>102.18515385181699</v>
      </c>
      <c r="AA114" s="35">
        <v>1954</v>
      </c>
      <c r="AB114" s="69">
        <f t="shared" si="177"/>
        <v>102.46460409019403</v>
      </c>
      <c r="AC114" s="34">
        <v>2048</v>
      </c>
      <c r="AD114" s="71">
        <f>(AC114/AA114)*100</f>
        <v>104.81064483111567</v>
      </c>
      <c r="AE114" s="34">
        <v>2058</v>
      </c>
      <c r="AF114" s="71">
        <f>AE114/AC114*100</f>
        <v>100.48828125</v>
      </c>
      <c r="AG114" s="71">
        <f>(AA114+AC114+AE114)/3</f>
        <v>2020</v>
      </c>
      <c r="AH114" s="89">
        <f t="shared" si="178"/>
        <v>102.58784339043656</v>
      </c>
      <c r="AI114" s="72">
        <f t="shared" si="179"/>
        <v>1808</v>
      </c>
    </row>
    <row r="115" spans="1:35" ht="54" customHeight="1" thickTop="1" thickBot="1" x14ac:dyDescent="0.6">
      <c r="A115" s="170" t="s">
        <v>239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</row>
    <row r="116" spans="1:35" ht="66" hidden="1" customHeight="1" thickBot="1" x14ac:dyDescent="0.6">
      <c r="A116" s="170"/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</row>
    <row r="117" spans="1:35" ht="66" customHeight="1" thickTop="1" thickBot="1" x14ac:dyDescent="0.6">
      <c r="A117" s="52" t="s">
        <v>240</v>
      </c>
      <c r="B117" s="37">
        <v>1350</v>
      </c>
      <c r="C117" s="37">
        <v>1350</v>
      </c>
      <c r="D117" s="21">
        <f t="shared" ref="D117:D119" si="180">(C117/B117)*100</f>
        <v>100</v>
      </c>
      <c r="E117" s="37">
        <v>1350</v>
      </c>
      <c r="F117" s="25">
        <f t="shared" ref="F117:F119" si="181">(E117/C117)*100</f>
        <v>100</v>
      </c>
      <c r="G117" s="37">
        <v>1400</v>
      </c>
      <c r="H117" s="25">
        <f t="shared" ref="H117:H119" si="182">(G117/E117)*100</f>
        <v>103.7037037037037</v>
      </c>
      <c r="I117" s="25">
        <f t="shared" ref="I117:I119" si="183">(C117+E117+G117)/3</f>
        <v>1366.6666666666667</v>
      </c>
      <c r="J117" s="25">
        <f t="shared" ref="J117:J119" si="184">(D117+F117+H117)/3</f>
        <v>101.23456790123457</v>
      </c>
      <c r="K117" s="21">
        <v>1450</v>
      </c>
      <c r="L117" s="21">
        <f t="shared" ref="L117:L119" si="185">(K117/G117)*100</f>
        <v>103.57142857142858</v>
      </c>
      <c r="M117" s="37">
        <v>1400</v>
      </c>
      <c r="N117" s="25">
        <f>(M117/K117)*100</f>
        <v>96.551724137931032</v>
      </c>
      <c r="O117" s="37">
        <v>1350</v>
      </c>
      <c r="P117" s="21">
        <f t="shared" ref="P117:P119" si="186">(O117/K117)*100</f>
        <v>93.103448275862064</v>
      </c>
      <c r="Q117" s="21">
        <f t="shared" ref="Q117:Q119" si="187">(K117+M117+O117)/3</f>
        <v>1400</v>
      </c>
      <c r="R117" s="21">
        <f>(L117+N117+P117)/3</f>
        <v>97.742200328407236</v>
      </c>
      <c r="S117" s="35">
        <v>1350</v>
      </c>
      <c r="T117" s="21">
        <f t="shared" ref="T117:T119" si="188">S117/O117*100</f>
        <v>100</v>
      </c>
      <c r="U117" s="37">
        <v>1325</v>
      </c>
      <c r="V117" s="54">
        <f t="shared" ref="V117:V119" si="189">U117/S117*100</f>
        <v>98.148148148148152</v>
      </c>
      <c r="W117" s="35">
        <v>1350</v>
      </c>
      <c r="X117" s="57">
        <f>W117/U117*100</f>
        <v>101.88679245283019</v>
      </c>
      <c r="Y117" s="57">
        <f t="shared" ref="Y117:Z119" si="190">(S117+U117+W117)/3</f>
        <v>1341.6666666666667</v>
      </c>
      <c r="Z117" s="69">
        <f t="shared" si="190"/>
        <v>100.01164686699279</v>
      </c>
      <c r="AA117" s="35">
        <v>1350</v>
      </c>
      <c r="AB117" s="69">
        <f t="shared" ref="AB117:AB119" si="191">(AA117/W117)*100</f>
        <v>100</v>
      </c>
      <c r="AC117" s="37">
        <v>1425</v>
      </c>
      <c r="AD117" s="71">
        <f>(AC117/AA117)*100</f>
        <v>105.55555555555556</v>
      </c>
      <c r="AE117" s="37">
        <v>1425</v>
      </c>
      <c r="AF117" s="71">
        <f>AE117/AC117*100</f>
        <v>100</v>
      </c>
      <c r="AG117" s="71">
        <f>(AA117+AC117+AE117)/3</f>
        <v>1400</v>
      </c>
      <c r="AH117" s="89">
        <f t="shared" ref="AH117:AH119" si="192">(AB117+AD117+AF117)/3</f>
        <v>101.85185185185185</v>
      </c>
      <c r="AI117" s="72">
        <f t="shared" ref="AI117:AI119" si="193">(I117+Q117+Y117+AG117)/4</f>
        <v>1377.0833333333335</v>
      </c>
    </row>
    <row r="118" spans="1:35" ht="66" customHeight="1" thickBot="1" x14ac:dyDescent="0.6">
      <c r="A118" s="45" t="s">
        <v>241</v>
      </c>
      <c r="B118" s="26">
        <v>1350</v>
      </c>
      <c r="C118" s="26">
        <v>1450</v>
      </c>
      <c r="D118" s="21">
        <f t="shared" si="180"/>
        <v>107.40740740740742</v>
      </c>
      <c r="E118" s="26">
        <v>1450</v>
      </c>
      <c r="F118" s="25">
        <f t="shared" si="181"/>
        <v>100</v>
      </c>
      <c r="G118" s="26">
        <v>1350</v>
      </c>
      <c r="H118" s="25">
        <f t="shared" si="182"/>
        <v>93.103448275862064</v>
      </c>
      <c r="I118" s="25">
        <f t="shared" si="183"/>
        <v>1416.6666666666667</v>
      </c>
      <c r="J118" s="25">
        <f t="shared" si="184"/>
        <v>100.17028522775649</v>
      </c>
      <c r="K118" s="21">
        <v>1400</v>
      </c>
      <c r="L118" s="21">
        <f t="shared" si="185"/>
        <v>103.7037037037037</v>
      </c>
      <c r="M118" s="26">
        <v>1350</v>
      </c>
      <c r="N118" s="21">
        <f t="shared" ref="N118:N119" si="194">(M118/I118)*100</f>
        <v>95.294117647058812</v>
      </c>
      <c r="O118" s="26">
        <v>1450</v>
      </c>
      <c r="P118" s="21">
        <f t="shared" si="186"/>
        <v>103.57142857142858</v>
      </c>
      <c r="Q118" s="21">
        <f t="shared" si="187"/>
        <v>1400</v>
      </c>
      <c r="R118" s="21">
        <f t="shared" ref="R118:R119" si="195">(L118+N118+P118)/3</f>
        <v>100.85641664073036</v>
      </c>
      <c r="S118" s="35">
        <v>1500</v>
      </c>
      <c r="T118" s="21">
        <f t="shared" si="188"/>
        <v>103.44827586206897</v>
      </c>
      <c r="U118" s="26">
        <v>1550</v>
      </c>
      <c r="V118" s="54">
        <f t="shared" si="189"/>
        <v>103.33333333333334</v>
      </c>
      <c r="W118" s="35">
        <v>1550</v>
      </c>
      <c r="X118" s="57">
        <f>W118/U118*100</f>
        <v>100</v>
      </c>
      <c r="Y118" s="57">
        <f t="shared" si="190"/>
        <v>1533.3333333333333</v>
      </c>
      <c r="Z118" s="69">
        <f t="shared" si="190"/>
        <v>102.26053639846744</v>
      </c>
      <c r="AA118" s="35">
        <v>1600</v>
      </c>
      <c r="AB118" s="69">
        <f t="shared" si="191"/>
        <v>103.2258064516129</v>
      </c>
      <c r="AC118" s="26">
        <v>1550</v>
      </c>
      <c r="AD118" s="71">
        <f>(AC118/AA118)*100</f>
        <v>96.875</v>
      </c>
      <c r="AE118" s="26">
        <v>1550</v>
      </c>
      <c r="AF118" s="71">
        <f>AE118/AC118*100</f>
        <v>100</v>
      </c>
      <c r="AG118" s="71">
        <f>(AA118+AC118+AE118)/3</f>
        <v>1566.6666666666667</v>
      </c>
      <c r="AH118" s="89">
        <f t="shared" si="192"/>
        <v>100.03360215053765</v>
      </c>
      <c r="AI118" s="72">
        <f t="shared" si="193"/>
        <v>1479.1666666666667</v>
      </c>
    </row>
    <row r="119" spans="1:35" ht="66" customHeight="1" thickBot="1" x14ac:dyDescent="0.6">
      <c r="A119" s="53" t="s">
        <v>242</v>
      </c>
      <c r="B119" s="26">
        <v>8000</v>
      </c>
      <c r="C119" s="34">
        <v>8000</v>
      </c>
      <c r="D119" s="21">
        <f t="shared" si="180"/>
        <v>100</v>
      </c>
      <c r="E119" s="34">
        <v>8000</v>
      </c>
      <c r="F119" s="25">
        <f t="shared" si="181"/>
        <v>100</v>
      </c>
      <c r="G119" s="34">
        <v>8000</v>
      </c>
      <c r="H119" s="25">
        <f t="shared" si="182"/>
        <v>100</v>
      </c>
      <c r="I119" s="25">
        <f t="shared" si="183"/>
        <v>8000</v>
      </c>
      <c r="J119" s="25">
        <f t="shared" si="184"/>
        <v>100</v>
      </c>
      <c r="K119" s="21">
        <v>8000</v>
      </c>
      <c r="L119" s="21">
        <f t="shared" si="185"/>
        <v>100</v>
      </c>
      <c r="M119" s="34">
        <v>8000</v>
      </c>
      <c r="N119" s="21">
        <f t="shared" si="194"/>
        <v>100</v>
      </c>
      <c r="O119" s="34">
        <v>8000</v>
      </c>
      <c r="P119" s="21">
        <f t="shared" si="186"/>
        <v>100</v>
      </c>
      <c r="Q119" s="21">
        <f t="shared" si="187"/>
        <v>8000</v>
      </c>
      <c r="R119" s="21">
        <f t="shared" si="195"/>
        <v>100</v>
      </c>
      <c r="S119" s="35">
        <v>8000</v>
      </c>
      <c r="T119" s="21">
        <f t="shared" si="188"/>
        <v>100</v>
      </c>
      <c r="U119" s="34">
        <v>8000</v>
      </c>
      <c r="V119" s="54">
        <f t="shared" si="189"/>
        <v>100</v>
      </c>
      <c r="W119" s="35">
        <v>8000</v>
      </c>
      <c r="X119" s="57">
        <f>W119/U119*100</f>
        <v>100</v>
      </c>
      <c r="Y119" s="57">
        <f t="shared" si="190"/>
        <v>8000</v>
      </c>
      <c r="Z119" s="69">
        <f t="shared" si="190"/>
        <v>100</v>
      </c>
      <c r="AA119" s="35">
        <v>9000</v>
      </c>
      <c r="AB119" s="69">
        <f t="shared" si="191"/>
        <v>112.5</v>
      </c>
      <c r="AC119" s="34">
        <v>9000</v>
      </c>
      <c r="AD119" s="71">
        <f>(AC119/AA119)*100</f>
        <v>100</v>
      </c>
      <c r="AE119" s="34">
        <v>9000</v>
      </c>
      <c r="AF119" s="71">
        <f>AE119/AC119*100</f>
        <v>100</v>
      </c>
      <c r="AG119" s="71">
        <f>(AA119+AC119+AE119)/3</f>
        <v>9000</v>
      </c>
      <c r="AH119" s="89">
        <f t="shared" si="192"/>
        <v>104.16666666666667</v>
      </c>
      <c r="AI119" s="72">
        <f t="shared" si="193"/>
        <v>8250</v>
      </c>
    </row>
    <row r="120" spans="1:35" ht="45" thickTop="1" x14ac:dyDescent="0.55000000000000004"/>
    <row r="124" spans="1:35" x14ac:dyDescent="0.55000000000000004">
      <c r="H124" s="38" t="s">
        <v>141</v>
      </c>
    </row>
    <row r="130" spans="16:16" x14ac:dyDescent="0.55000000000000004">
      <c r="P130" s="40" t="s">
        <v>141</v>
      </c>
    </row>
  </sheetData>
  <mergeCells count="21">
    <mergeCell ref="A111:AI112"/>
    <mergeCell ref="A115:AI116"/>
    <mergeCell ref="A56:AI56"/>
    <mergeCell ref="A66:AI66"/>
    <mergeCell ref="A106:AI106"/>
    <mergeCell ref="A103:AI103"/>
    <mergeCell ref="A20:AI20"/>
    <mergeCell ref="A24:AI24"/>
    <mergeCell ref="A28:AI28"/>
    <mergeCell ref="A34:AI34"/>
    <mergeCell ref="A35:AI35"/>
    <mergeCell ref="A36:AI36"/>
    <mergeCell ref="A41:AI41"/>
    <mergeCell ref="A46:AI46"/>
    <mergeCell ref="A51:AI51"/>
    <mergeCell ref="A55:AI55"/>
    <mergeCell ref="A4:AI4"/>
    <mergeCell ref="A7:AI7"/>
    <mergeCell ref="A8:AI8"/>
    <mergeCell ref="A15:AI15"/>
    <mergeCell ref="A1:AI2"/>
  </mergeCells>
  <pageMargins left="0.11811023622047245" right="0.19685039370078741" top="1.4173228346456694" bottom="7.874015748031496E-2" header="0.35433070866141736" footer="0.31496062992125984"/>
  <pageSetup paperSize="9" scale="35" orientation="portrait" r:id="rId1"/>
  <rowBreaks count="4" manualBreakCount="4">
    <brk id="27" max="16383" man="1"/>
    <brk id="54" max="16383" man="1"/>
    <brk id="81" max="16383" man="1"/>
    <brk id="11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4</vt:i4>
      </vt:variant>
    </vt:vector>
  </HeadingPairs>
  <TitlesOfParts>
    <vt:vector size="8" baseType="lpstr">
      <vt:lpstr>ورقة1</vt:lpstr>
      <vt:lpstr>ورقة2</vt:lpstr>
      <vt:lpstr>ورقة3</vt:lpstr>
      <vt:lpstr>ورقة4</vt:lpstr>
      <vt:lpstr>ورقة1!Print_Area</vt:lpstr>
      <vt:lpstr>ورقة2!Print_Area</vt:lpstr>
      <vt:lpstr>ورقة3!Print_Area</vt:lpstr>
      <vt:lpstr>ورقة4!Print_Area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2024-09-26T01:45:13Z</cp:lastPrinted>
  <dcterms:created xsi:type="dcterms:W3CDTF">2015-03-17T07:21:39Z</dcterms:created>
  <dcterms:modified xsi:type="dcterms:W3CDTF">2024-12-27T02:23:13Z</dcterms:modified>
</cp:coreProperties>
</file>