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1840" windowHeight="13140" activeTab="3"/>
  </bookViews>
  <sheets>
    <sheet name="ورقة1" sheetId="2" r:id="rId1"/>
    <sheet name="ورقة2" sheetId="3" r:id="rId2"/>
    <sheet name="ورقة3" sheetId="4" r:id="rId3"/>
    <sheet name="ورقة4" sheetId="5" r:id="rId4"/>
  </sheets>
  <definedNames>
    <definedName name="_xlnm.Print_Area" localSheetId="0">ورقة1!$A$1:$K$58</definedName>
    <definedName name="_xlnm.Print_Area" localSheetId="1">ورقة2!$A$1:$K$51</definedName>
    <definedName name="_xlnm.Print_Area" localSheetId="2">ورقة3!$A$1:$AD$90</definedName>
    <definedName name="_xlnm.Print_Area" localSheetId="3">ورقة4!$A$1:$AI$108</definedName>
    <definedName name="_xlnm.Print_Titles" localSheetId="0">ورقة1!$2:$2</definedName>
    <definedName name="_xlnm.Print_Titles" localSheetId="1">ورقة2!$2:$2</definedName>
    <definedName name="_xlnm.Print_Titles" localSheetId="2">ورقة3!$2:$2</definedName>
    <definedName name="_xlnm.Print_Titles" localSheetId="3">ورقة4!$2:$2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8" i="5" l="1"/>
  <c r="I107" i="5"/>
  <c r="H52" i="5"/>
  <c r="H51" i="5"/>
  <c r="B44" i="5"/>
  <c r="H42" i="5"/>
  <c r="F42" i="5"/>
  <c r="D42" i="5"/>
  <c r="J42" i="5" s="1"/>
  <c r="F24" i="5"/>
  <c r="D24" i="5"/>
  <c r="I24" i="5"/>
  <c r="H24" i="5"/>
  <c r="H81" i="4"/>
  <c r="I81" i="4" s="1"/>
  <c r="F81" i="4"/>
  <c r="G81" i="4" s="1"/>
  <c r="D81" i="4"/>
  <c r="J81" i="4" s="1"/>
  <c r="C81" i="4"/>
  <c r="E81" i="4" s="1"/>
  <c r="J80" i="4"/>
  <c r="I80" i="4"/>
  <c r="G80" i="4"/>
  <c r="E80" i="4"/>
  <c r="J79" i="4"/>
  <c r="I79" i="4"/>
  <c r="G79" i="4"/>
  <c r="E79" i="4"/>
  <c r="K79" i="4" s="1"/>
  <c r="J78" i="4"/>
  <c r="I78" i="4"/>
  <c r="G78" i="4"/>
  <c r="E78" i="4"/>
  <c r="J77" i="4"/>
  <c r="I77" i="4"/>
  <c r="G77" i="4"/>
  <c r="E77" i="4"/>
  <c r="K77" i="4" s="1"/>
  <c r="I76" i="4"/>
  <c r="H76" i="4"/>
  <c r="F76" i="4"/>
  <c r="G76" i="4" s="1"/>
  <c r="D76" i="4"/>
  <c r="J76" i="4" s="1"/>
  <c r="C76" i="4"/>
  <c r="E76" i="4" s="1"/>
  <c r="J75" i="4"/>
  <c r="I75" i="4"/>
  <c r="G75" i="4"/>
  <c r="E75" i="4"/>
  <c r="J74" i="4"/>
  <c r="I74" i="4"/>
  <c r="G74" i="4"/>
  <c r="E74" i="4"/>
  <c r="K74" i="4" s="1"/>
  <c r="J73" i="4"/>
  <c r="I73" i="4"/>
  <c r="G73" i="4"/>
  <c r="E73" i="4"/>
  <c r="K73" i="4" s="1"/>
  <c r="F70" i="4"/>
  <c r="G70" i="4" s="1"/>
  <c r="D70" i="4"/>
  <c r="J70" i="4" s="1"/>
  <c r="C70" i="4"/>
  <c r="J69" i="4"/>
  <c r="I69" i="4"/>
  <c r="G69" i="4"/>
  <c r="E69" i="4"/>
  <c r="H68" i="4"/>
  <c r="I68" i="4" s="1"/>
  <c r="F68" i="4"/>
  <c r="D68" i="4"/>
  <c r="E68" i="4" s="1"/>
  <c r="C68" i="4"/>
  <c r="J67" i="4"/>
  <c r="I67" i="4"/>
  <c r="G67" i="4"/>
  <c r="E67" i="4"/>
  <c r="K66" i="4"/>
  <c r="J66" i="4"/>
  <c r="K65" i="4"/>
  <c r="J65" i="4"/>
  <c r="H64" i="4"/>
  <c r="F64" i="4"/>
  <c r="G64" i="4" s="1"/>
  <c r="D64" i="4"/>
  <c r="C64" i="4"/>
  <c r="C71" i="4" s="1"/>
  <c r="J63" i="4"/>
  <c r="I63" i="4"/>
  <c r="G63" i="4"/>
  <c r="E63" i="4"/>
  <c r="K11" i="3"/>
  <c r="J7" i="2"/>
  <c r="G68" i="4" l="1"/>
  <c r="K68" i="4" s="1"/>
  <c r="K78" i="4"/>
  <c r="K80" i="4"/>
  <c r="K75" i="4"/>
  <c r="K67" i="4"/>
  <c r="K69" i="4"/>
  <c r="E64" i="4"/>
  <c r="K64" i="4" s="1"/>
  <c r="K76" i="4"/>
  <c r="K63" i="4"/>
  <c r="K81" i="4"/>
  <c r="I64" i="4"/>
  <c r="J24" i="5"/>
  <c r="J68" i="4"/>
  <c r="I70" i="4"/>
  <c r="D71" i="4"/>
  <c r="H71" i="4"/>
  <c r="E70" i="4"/>
  <c r="J64" i="4"/>
  <c r="F71" i="4"/>
  <c r="G88" i="4"/>
  <c r="G89" i="4"/>
  <c r="I88" i="4"/>
  <c r="I87" i="4"/>
  <c r="G87" i="4"/>
  <c r="G71" i="4" l="1"/>
  <c r="I71" i="4"/>
  <c r="K70" i="4"/>
  <c r="J71" i="4"/>
  <c r="E71" i="4"/>
  <c r="H36" i="3"/>
  <c r="H90" i="4"/>
  <c r="D90" i="4"/>
  <c r="I89" i="4"/>
  <c r="H84" i="4"/>
  <c r="G5" i="5"/>
  <c r="G64" i="5"/>
  <c r="E64" i="5"/>
  <c r="G105" i="5"/>
  <c r="G100" i="5"/>
  <c r="G96" i="5"/>
  <c r="G92" i="5"/>
  <c r="G90" i="5"/>
  <c r="G88" i="5"/>
  <c r="G85" i="5"/>
  <c r="G82" i="5"/>
  <c r="G80" i="5"/>
  <c r="G77" i="5"/>
  <c r="G73" i="5"/>
  <c r="G70" i="5"/>
  <c r="G68" i="5"/>
  <c r="E100" i="5"/>
  <c r="E96" i="5"/>
  <c r="E92" i="5"/>
  <c r="E90" i="5"/>
  <c r="E88" i="5"/>
  <c r="E85" i="5"/>
  <c r="E82" i="5"/>
  <c r="E80" i="5"/>
  <c r="E77" i="5"/>
  <c r="E73" i="5"/>
  <c r="E70" i="5"/>
  <c r="E68" i="5"/>
  <c r="F90" i="4"/>
  <c r="I90" i="4" s="1"/>
  <c r="F84" i="4"/>
  <c r="H49" i="4"/>
  <c r="H60" i="4"/>
  <c r="F60" i="4"/>
  <c r="H55" i="4"/>
  <c r="H51" i="4"/>
  <c r="H46" i="4"/>
  <c r="H40" i="4"/>
  <c r="J36" i="4"/>
  <c r="J35" i="4"/>
  <c r="J34" i="4"/>
  <c r="J33" i="4"/>
  <c r="J32" i="4"/>
  <c r="J31" i="4"/>
  <c r="H28" i="4"/>
  <c r="H23" i="4"/>
  <c r="H10" i="4"/>
  <c r="H51" i="3"/>
  <c r="H45" i="3"/>
  <c r="H30" i="3"/>
  <c r="H19" i="3"/>
  <c r="J14" i="3"/>
  <c r="H54" i="2"/>
  <c r="J49" i="2"/>
  <c r="J47" i="2"/>
  <c r="H32" i="2"/>
  <c r="H20" i="2"/>
  <c r="K71" i="4" l="1"/>
  <c r="H61" i="4"/>
  <c r="G22" i="2" l="1"/>
  <c r="E22" i="2"/>
  <c r="E105" i="5" l="1"/>
  <c r="H108" i="5"/>
  <c r="H107" i="5"/>
  <c r="F108" i="5"/>
  <c r="F107" i="5"/>
  <c r="G53" i="5"/>
  <c r="E53" i="5"/>
  <c r="G49" i="5"/>
  <c r="E49" i="5"/>
  <c r="G44" i="5"/>
  <c r="E44" i="5"/>
  <c r="G39" i="5"/>
  <c r="E39" i="5"/>
  <c r="G32" i="5"/>
  <c r="E32" i="5"/>
  <c r="G26" i="5"/>
  <c r="E26" i="5"/>
  <c r="C26" i="5"/>
  <c r="G22" i="5"/>
  <c r="E22" i="5"/>
  <c r="G18" i="5"/>
  <c r="G13" i="5"/>
  <c r="E18" i="5"/>
  <c r="E13" i="5"/>
  <c r="E5" i="5"/>
  <c r="I47" i="2"/>
  <c r="I48" i="2"/>
  <c r="I49" i="2"/>
  <c r="I50" i="2"/>
  <c r="I13" i="3"/>
  <c r="I14" i="3"/>
  <c r="I17" i="3"/>
  <c r="K17" i="3" s="1"/>
  <c r="I18" i="3"/>
  <c r="I6" i="3"/>
  <c r="I7" i="3"/>
  <c r="I8" i="3"/>
  <c r="I9" i="3"/>
  <c r="I10" i="3"/>
  <c r="I12" i="3"/>
  <c r="J15" i="3"/>
  <c r="J17" i="3"/>
  <c r="H53" i="5" l="1"/>
  <c r="G47" i="2"/>
  <c r="G48" i="2"/>
  <c r="G49" i="2"/>
  <c r="G50" i="2"/>
  <c r="E47" i="2"/>
  <c r="K47" i="2" s="1"/>
  <c r="E48" i="2"/>
  <c r="E49" i="2"/>
  <c r="K49" i="2" s="1"/>
  <c r="E50" i="2"/>
  <c r="E51" i="2"/>
  <c r="F55" i="4"/>
  <c r="D55" i="4"/>
  <c r="J55" i="4" s="1"/>
  <c r="C55" i="4"/>
  <c r="F51" i="4"/>
  <c r="F49" i="4"/>
  <c r="F46" i="4"/>
  <c r="F40" i="4"/>
  <c r="F28" i="4"/>
  <c r="F23" i="4"/>
  <c r="F10" i="4"/>
  <c r="F51" i="3"/>
  <c r="F45" i="3"/>
  <c r="F36" i="3"/>
  <c r="F30" i="3"/>
  <c r="G6" i="3"/>
  <c r="G7" i="3"/>
  <c r="G8" i="3"/>
  <c r="G9" i="3"/>
  <c r="G10" i="3"/>
  <c r="G12" i="3"/>
  <c r="G13" i="3"/>
  <c r="G14" i="3"/>
  <c r="G15" i="3"/>
  <c r="G18" i="3"/>
  <c r="F19" i="3"/>
  <c r="F54" i="2"/>
  <c r="I23" i="2"/>
  <c r="J23" i="2"/>
  <c r="I24" i="2"/>
  <c r="J24" i="2"/>
  <c r="I25" i="2"/>
  <c r="J25" i="2"/>
  <c r="I26" i="2"/>
  <c r="J26" i="2"/>
  <c r="I27" i="2"/>
  <c r="K27" i="2" s="1"/>
  <c r="J27" i="2"/>
  <c r="J28" i="2"/>
  <c r="I29" i="2"/>
  <c r="J29" i="2"/>
  <c r="I30" i="2"/>
  <c r="J30" i="2"/>
  <c r="I31" i="2"/>
  <c r="J31" i="2"/>
  <c r="F32" i="2"/>
  <c r="G24" i="2"/>
  <c r="G25" i="2"/>
  <c r="G26" i="2"/>
  <c r="G27" i="2"/>
  <c r="G29" i="2"/>
  <c r="G30" i="2"/>
  <c r="G31" i="2"/>
  <c r="F20" i="2"/>
  <c r="E18" i="2"/>
  <c r="G18" i="2"/>
  <c r="I18" i="2"/>
  <c r="J18" i="2"/>
  <c r="K18" i="2" l="1"/>
  <c r="F61" i="4"/>
  <c r="J11" i="3"/>
  <c r="C100" i="5" l="1"/>
  <c r="B100" i="5"/>
  <c r="C96" i="5"/>
  <c r="B96" i="5"/>
  <c r="C92" i="5"/>
  <c r="B92" i="5"/>
  <c r="C90" i="5"/>
  <c r="I90" i="5" s="1"/>
  <c r="B90" i="5"/>
  <c r="C88" i="5"/>
  <c r="B88" i="5"/>
  <c r="C85" i="5"/>
  <c r="B85" i="5"/>
  <c r="C82" i="5"/>
  <c r="B82" i="5"/>
  <c r="C80" i="5"/>
  <c r="B80" i="5"/>
  <c r="C77" i="5"/>
  <c r="B77" i="5"/>
  <c r="C73" i="5"/>
  <c r="B73" i="5"/>
  <c r="C70" i="5"/>
  <c r="B70" i="5"/>
  <c r="C68" i="5"/>
  <c r="B68" i="5"/>
  <c r="C64" i="5"/>
  <c r="B64" i="5"/>
  <c r="C53" i="5"/>
  <c r="B53" i="5"/>
  <c r="C49" i="5"/>
  <c r="B49" i="5"/>
  <c r="C44" i="5"/>
  <c r="C39" i="5"/>
  <c r="I39" i="5" s="1"/>
  <c r="B39" i="5"/>
  <c r="C32" i="5"/>
  <c r="B32" i="5"/>
  <c r="B26" i="5"/>
  <c r="C22" i="5"/>
  <c r="B22" i="5"/>
  <c r="C18" i="5"/>
  <c r="B18" i="5"/>
  <c r="C13" i="5"/>
  <c r="B13" i="5"/>
  <c r="C5" i="5"/>
  <c r="B5" i="5"/>
  <c r="G90" i="4"/>
  <c r="C90" i="4"/>
  <c r="D84" i="4"/>
  <c r="C84" i="4"/>
  <c r="D60" i="4"/>
  <c r="C60" i="4"/>
  <c r="D51" i="4"/>
  <c r="J51" i="4" s="1"/>
  <c r="C51" i="4"/>
  <c r="D49" i="4"/>
  <c r="J49" i="4" s="1"/>
  <c r="C49" i="4"/>
  <c r="D61" i="4" l="1"/>
  <c r="C61" i="4"/>
  <c r="E37" i="2"/>
  <c r="C105" i="5"/>
  <c r="B105" i="5"/>
  <c r="D105" i="5" s="1"/>
  <c r="D104" i="5"/>
  <c r="D103" i="5"/>
  <c r="D107" i="5"/>
  <c r="J107" i="5" s="1"/>
  <c r="D108" i="5"/>
  <c r="J108" i="5" s="1"/>
  <c r="I31" i="4" l="1"/>
  <c r="I32" i="4"/>
  <c r="I33" i="4"/>
  <c r="I34" i="4"/>
  <c r="I36" i="4"/>
  <c r="G31" i="4"/>
  <c r="G32" i="4"/>
  <c r="G33" i="4"/>
  <c r="G34" i="4"/>
  <c r="G35" i="4"/>
  <c r="G36" i="4"/>
  <c r="C30" i="3"/>
  <c r="J22" i="3" l="1"/>
  <c r="I23" i="3"/>
  <c r="J23" i="3"/>
  <c r="I24" i="3"/>
  <c r="J24" i="3"/>
  <c r="K22" i="3"/>
  <c r="G23" i="3"/>
  <c r="G24" i="3"/>
  <c r="K24" i="3" s="1"/>
  <c r="G21" i="3"/>
  <c r="J16" i="3"/>
  <c r="K16" i="3"/>
  <c r="K5" i="3"/>
  <c r="D46" i="4" l="1"/>
  <c r="C46" i="4"/>
  <c r="E31" i="4"/>
  <c r="K31" i="4" s="1"/>
  <c r="E32" i="4"/>
  <c r="K32" i="4" s="1"/>
  <c r="E33" i="4"/>
  <c r="K33" i="4" s="1"/>
  <c r="E34" i="4"/>
  <c r="K34" i="4" s="1"/>
  <c r="E35" i="4"/>
  <c r="K35" i="4" s="1"/>
  <c r="E36" i="4"/>
  <c r="K36" i="4" s="1"/>
  <c r="E30" i="4"/>
  <c r="D40" i="4"/>
  <c r="C40" i="4"/>
  <c r="D28" i="4"/>
  <c r="C28" i="4"/>
  <c r="D23" i="4"/>
  <c r="C23" i="4"/>
  <c r="J14" i="4"/>
  <c r="J15" i="4"/>
  <c r="J16" i="4"/>
  <c r="J17" i="4"/>
  <c r="J18" i="4"/>
  <c r="J19" i="4"/>
  <c r="I14" i="4"/>
  <c r="I15" i="4"/>
  <c r="I16" i="4"/>
  <c r="I17" i="4"/>
  <c r="I18" i="4"/>
  <c r="I19" i="4"/>
  <c r="G14" i="4"/>
  <c r="G15" i="4"/>
  <c r="G16" i="4"/>
  <c r="G17" i="4"/>
  <c r="G18" i="4"/>
  <c r="G19" i="4"/>
  <c r="G13" i="4"/>
  <c r="E14" i="4"/>
  <c r="E15" i="4"/>
  <c r="E16" i="4"/>
  <c r="E17" i="4"/>
  <c r="E18" i="4"/>
  <c r="E19" i="4"/>
  <c r="E13" i="4"/>
  <c r="D10" i="4"/>
  <c r="C10" i="4"/>
  <c r="D51" i="3"/>
  <c r="E51" i="3" s="1"/>
  <c r="C51" i="3"/>
  <c r="D45" i="3"/>
  <c r="C45" i="3"/>
  <c r="D36" i="3"/>
  <c r="C36" i="3"/>
  <c r="E23" i="3"/>
  <c r="K23" i="3" s="1"/>
  <c r="E21" i="3"/>
  <c r="D30" i="3"/>
  <c r="E15" i="3"/>
  <c r="E18" i="3"/>
  <c r="D19" i="3"/>
  <c r="C19" i="3"/>
  <c r="D54" i="2"/>
  <c r="J54" i="2" s="1"/>
  <c r="C54" i="2"/>
  <c r="D32" i="2"/>
  <c r="J32" i="2" s="1"/>
  <c r="C32" i="2"/>
  <c r="E26" i="2"/>
  <c r="K26" i="2" s="1"/>
  <c r="E25" i="2"/>
  <c r="K25" i="2" s="1"/>
  <c r="E24" i="2"/>
  <c r="K24" i="2" s="1"/>
  <c r="D20" i="2"/>
  <c r="C20" i="2"/>
  <c r="K19" i="4" l="1"/>
  <c r="K15" i="4"/>
  <c r="K18" i="4"/>
  <c r="K14" i="4"/>
  <c r="K16" i="4"/>
  <c r="K17" i="4"/>
  <c r="AG4" i="5" l="1"/>
  <c r="AF4" i="5"/>
  <c r="AE5" i="5"/>
  <c r="AF90" i="4"/>
  <c r="AF84" i="4"/>
  <c r="AF76" i="4"/>
  <c r="Z89" i="4"/>
  <c r="Z88" i="4"/>
  <c r="Z87" i="4"/>
  <c r="Z83" i="4"/>
  <c r="Z80" i="4"/>
  <c r="Z79" i="4"/>
  <c r="Z78" i="4"/>
  <c r="Z77" i="4"/>
  <c r="Z75" i="4"/>
  <c r="Z74" i="4"/>
  <c r="Z73" i="4"/>
  <c r="Z69" i="4"/>
  <c r="Z67" i="4"/>
  <c r="Z66" i="4"/>
  <c r="AJ66" i="4" s="1"/>
  <c r="Z65" i="4"/>
  <c r="AJ65" i="4" s="1"/>
  <c r="Z63" i="4"/>
  <c r="Z59" i="4"/>
  <c r="Z58" i="4"/>
  <c r="Z57" i="4"/>
  <c r="Z54" i="4"/>
  <c r="Z53" i="4"/>
  <c r="Z50" i="4"/>
  <c r="Z48" i="4"/>
  <c r="Z45" i="4"/>
  <c r="Z44" i="4"/>
  <c r="Z43" i="4"/>
  <c r="Z42" i="4"/>
  <c r="Z39" i="4"/>
  <c r="Z38" i="4"/>
  <c r="Z37" i="4"/>
  <c r="Z30" i="4"/>
  <c r="Z27" i="4"/>
  <c r="Z26" i="4"/>
  <c r="Z25" i="4"/>
  <c r="Z12" i="4"/>
  <c r="Z22" i="4"/>
  <c r="Z21" i="4"/>
  <c r="Z20" i="4"/>
  <c r="Z13" i="4"/>
  <c r="Z4" i="4"/>
  <c r="AF60" i="4"/>
  <c r="AD60" i="4"/>
  <c r="AB60" i="4"/>
  <c r="X60" i="4"/>
  <c r="V60" i="4"/>
  <c r="AF55" i="4"/>
  <c r="AF51" i="4"/>
  <c r="AF49" i="4"/>
  <c r="AF70" i="4"/>
  <c r="AD70" i="4"/>
  <c r="AF68" i="4"/>
  <c r="AE67" i="4"/>
  <c r="AE69" i="4"/>
  <c r="AF64" i="4"/>
  <c r="AF71" i="4" l="1"/>
  <c r="AF61" i="4"/>
  <c r="J11" i="2"/>
  <c r="AG17" i="3"/>
  <c r="AG20" i="4"/>
  <c r="AG13" i="2"/>
  <c r="AF51" i="3"/>
  <c r="AF45" i="3"/>
  <c r="AF36" i="3"/>
  <c r="AI27" i="3"/>
  <c r="AF30" i="3"/>
  <c r="AH50" i="3"/>
  <c r="AG50" i="3"/>
  <c r="AH49" i="3"/>
  <c r="AG49" i="3"/>
  <c r="AH48" i="3"/>
  <c r="AG48" i="3"/>
  <c r="AH47" i="3"/>
  <c r="AG47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AH38" i="3"/>
  <c r="AG38" i="3"/>
  <c r="AH35" i="3"/>
  <c r="AG35" i="3"/>
  <c r="AH33" i="3"/>
  <c r="AG33" i="3"/>
  <c r="AH32" i="3"/>
  <c r="AH29" i="3"/>
  <c r="AG29" i="3"/>
  <c r="AH28" i="3"/>
  <c r="AG28" i="3"/>
  <c r="AH27" i="3"/>
  <c r="AH26" i="3"/>
  <c r="AG26" i="3"/>
  <c r="AH25" i="3"/>
  <c r="AG25" i="3"/>
  <c r="AH21" i="3"/>
  <c r="AG21" i="3"/>
  <c r="AH19" i="3"/>
  <c r="AG19" i="3"/>
  <c r="AH14" i="3"/>
  <c r="AG14" i="3"/>
  <c r="AH13" i="3"/>
  <c r="AG13" i="3"/>
  <c r="AH12" i="3"/>
  <c r="AG12" i="3"/>
  <c r="AH10" i="3"/>
  <c r="AG10" i="3"/>
  <c r="AH9" i="3"/>
  <c r="AG9" i="3"/>
  <c r="AH8" i="3"/>
  <c r="AG8" i="3"/>
  <c r="AH7" i="3"/>
  <c r="AG7" i="3"/>
  <c r="AH6" i="3"/>
  <c r="AG6" i="3"/>
  <c r="AH5" i="3"/>
  <c r="AG5" i="3"/>
  <c r="AH4" i="3"/>
  <c r="AG4" i="3"/>
  <c r="AF54" i="2"/>
  <c r="AF32" i="2"/>
  <c r="AH53" i="2"/>
  <c r="AG53" i="2"/>
  <c r="AH52" i="2"/>
  <c r="AG52" i="2"/>
  <c r="AH51" i="2"/>
  <c r="AG51" i="2"/>
  <c r="AH50" i="2"/>
  <c r="AG50" i="2"/>
  <c r="AH48" i="2"/>
  <c r="AG48" i="2"/>
  <c r="AH46" i="2"/>
  <c r="AG46" i="2"/>
  <c r="AH45" i="2"/>
  <c r="AG45" i="2"/>
  <c r="AH44" i="2"/>
  <c r="AG44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1" i="2"/>
  <c r="AG31" i="2"/>
  <c r="AH30" i="2"/>
  <c r="AG30" i="2"/>
  <c r="AH27" i="2"/>
  <c r="AG27" i="2"/>
  <c r="AH23" i="2"/>
  <c r="AG23" i="2"/>
  <c r="AH22" i="2"/>
  <c r="AG22" i="2"/>
  <c r="AH19" i="2"/>
  <c r="AG19" i="2"/>
  <c r="AH17" i="2"/>
  <c r="AG17" i="2"/>
  <c r="AH16" i="2"/>
  <c r="AG16" i="2"/>
  <c r="AH15" i="2"/>
  <c r="AG15" i="2"/>
  <c r="AH14" i="2"/>
  <c r="AG14" i="2"/>
  <c r="AH13" i="2"/>
  <c r="AH12" i="2"/>
  <c r="AG12" i="2"/>
  <c r="AH11" i="2"/>
  <c r="AG11" i="2"/>
  <c r="AH10" i="2"/>
  <c r="AG10" i="2"/>
  <c r="AH9" i="2"/>
  <c r="AG9" i="2"/>
  <c r="AH8" i="2"/>
  <c r="AG8" i="2"/>
  <c r="AH7" i="2"/>
  <c r="AG7" i="2"/>
  <c r="AH6" i="2"/>
  <c r="AG6" i="2"/>
  <c r="AH5" i="2"/>
  <c r="AG5" i="2"/>
  <c r="AH4" i="2"/>
  <c r="AG4" i="2"/>
  <c r="AF20" i="2"/>
  <c r="AF46" i="4"/>
  <c r="AF40" i="4"/>
  <c r="AH89" i="4"/>
  <c r="AG89" i="4"/>
  <c r="AH88" i="4"/>
  <c r="AG88" i="4"/>
  <c r="AH87" i="4"/>
  <c r="AG87" i="4"/>
  <c r="AH83" i="4"/>
  <c r="AG83" i="4"/>
  <c r="AH80" i="4"/>
  <c r="AG80" i="4"/>
  <c r="AH79" i="4"/>
  <c r="AG79" i="4"/>
  <c r="AH78" i="4"/>
  <c r="AG78" i="4"/>
  <c r="AH77" i="4"/>
  <c r="AG77" i="4"/>
  <c r="AH75" i="4"/>
  <c r="AG75" i="4"/>
  <c r="AH74" i="4"/>
  <c r="AG74" i="4"/>
  <c r="AH73" i="4"/>
  <c r="AG73" i="4"/>
  <c r="AG70" i="4"/>
  <c r="AH69" i="4"/>
  <c r="AG69" i="4"/>
  <c r="AH67" i="4"/>
  <c r="AG67" i="4"/>
  <c r="AH63" i="4"/>
  <c r="AG63" i="4"/>
  <c r="AH60" i="4"/>
  <c r="AG60" i="4"/>
  <c r="AH59" i="4"/>
  <c r="AG59" i="4"/>
  <c r="AH58" i="4"/>
  <c r="AG58" i="4"/>
  <c r="AH57" i="4"/>
  <c r="AG57" i="4"/>
  <c r="AH54" i="4"/>
  <c r="AG54" i="4"/>
  <c r="AH53" i="4"/>
  <c r="AG53" i="4"/>
  <c r="AH51" i="4"/>
  <c r="AG51" i="4"/>
  <c r="AH50" i="4"/>
  <c r="AG50" i="4"/>
  <c r="AH48" i="4"/>
  <c r="AG48" i="4"/>
  <c r="AH45" i="4"/>
  <c r="AG45" i="4"/>
  <c r="AH44" i="4"/>
  <c r="AG44" i="4"/>
  <c r="AH43" i="4"/>
  <c r="AG43" i="4"/>
  <c r="AH42" i="4"/>
  <c r="AG42" i="4"/>
  <c r="AH39" i="4"/>
  <c r="AG39" i="4"/>
  <c r="AH38" i="4"/>
  <c r="AG38" i="4"/>
  <c r="AH37" i="4"/>
  <c r="AG37" i="4"/>
  <c r="AH30" i="4"/>
  <c r="AG30" i="4"/>
  <c r="AH27" i="4"/>
  <c r="AG27" i="4"/>
  <c r="AH26" i="4"/>
  <c r="AG26" i="4"/>
  <c r="AH25" i="4"/>
  <c r="AG25" i="4"/>
  <c r="AF28" i="4"/>
  <c r="AH22" i="4"/>
  <c r="AG22" i="4"/>
  <c r="AH21" i="4"/>
  <c r="AG21" i="4"/>
  <c r="AH20" i="4"/>
  <c r="AH13" i="4"/>
  <c r="AG13" i="4"/>
  <c r="AH12" i="4"/>
  <c r="AG12" i="4"/>
  <c r="AF23" i="4"/>
  <c r="AH5" i="4"/>
  <c r="AH6" i="4"/>
  <c r="AH7" i="4"/>
  <c r="AH8" i="4"/>
  <c r="AH9" i="4"/>
  <c r="AH4" i="4"/>
  <c r="AG6" i="4"/>
  <c r="AG5" i="4"/>
  <c r="AG4" i="4"/>
  <c r="AG9" i="4"/>
  <c r="AG8" i="4"/>
  <c r="AG7" i="4"/>
  <c r="AF10" i="4"/>
  <c r="AF8" i="5"/>
  <c r="T12" i="5"/>
  <c r="Y104" i="5" l="1"/>
  <c r="Y103" i="5"/>
  <c r="Y102" i="5"/>
  <c r="Y99" i="5"/>
  <c r="Y98" i="5"/>
  <c r="Y97" i="5"/>
  <c r="Y95" i="5"/>
  <c r="Y94" i="5"/>
  <c r="Y93" i="5"/>
  <c r="Y91" i="5"/>
  <c r="Y89" i="5"/>
  <c r="Y87" i="5"/>
  <c r="Y86" i="5"/>
  <c r="Y84" i="5"/>
  <c r="Y83" i="5"/>
  <c r="Y81" i="5"/>
  <c r="Y79" i="5"/>
  <c r="Y78" i="5"/>
  <c r="Y76" i="5"/>
  <c r="Y75" i="5"/>
  <c r="Y74" i="5"/>
  <c r="Y72" i="5"/>
  <c r="Y71" i="5"/>
  <c r="Y69" i="5"/>
  <c r="Y67" i="5"/>
  <c r="Y66" i="5"/>
  <c r="Y63" i="5"/>
  <c r="Y62" i="5"/>
  <c r="Y61" i="5"/>
  <c r="Y60" i="5"/>
  <c r="Y59" i="5"/>
  <c r="Y58" i="5"/>
  <c r="Y57" i="5"/>
  <c r="Y56" i="5"/>
  <c r="Y52" i="5"/>
  <c r="Y51" i="5"/>
  <c r="Y48" i="5"/>
  <c r="Y47" i="5"/>
  <c r="Y46" i="5"/>
  <c r="Y43" i="5"/>
  <c r="Y42" i="5"/>
  <c r="Y41" i="5"/>
  <c r="Y31" i="5"/>
  <c r="Y30" i="5"/>
  <c r="Y29" i="5"/>
  <c r="Y28" i="5"/>
  <c r="Y25" i="5"/>
  <c r="Y24" i="5"/>
  <c r="Y21" i="5"/>
  <c r="Y20" i="5"/>
  <c r="Y17" i="5"/>
  <c r="Y16" i="5"/>
  <c r="Y15" i="5"/>
  <c r="Y12" i="5"/>
  <c r="Y11" i="5"/>
  <c r="Y10" i="5"/>
  <c r="Y9" i="5"/>
  <c r="Y8" i="5"/>
  <c r="Y4" i="5"/>
  <c r="X4" i="5"/>
  <c r="AH102" i="5"/>
  <c r="AH96" i="5"/>
  <c r="AH95" i="5"/>
  <c r="AH94" i="5"/>
  <c r="AH93" i="5"/>
  <c r="AH87" i="5"/>
  <c r="AH46" i="5"/>
  <c r="AH43" i="5"/>
  <c r="AH31" i="5"/>
  <c r="AH30" i="5"/>
  <c r="AH24" i="5"/>
  <c r="AH10" i="5"/>
  <c r="AG104" i="5"/>
  <c r="AG103" i="5"/>
  <c r="AG102" i="5"/>
  <c r="AG99" i="5"/>
  <c r="AG98" i="5"/>
  <c r="AG97" i="5"/>
  <c r="AG95" i="5"/>
  <c r="AG94" i="5"/>
  <c r="AG93" i="5"/>
  <c r="AG91" i="5"/>
  <c r="AG89" i="5"/>
  <c r="AG87" i="5"/>
  <c r="AG86" i="5"/>
  <c r="AG84" i="5"/>
  <c r="AG83" i="5"/>
  <c r="AG81" i="5"/>
  <c r="AG79" i="5"/>
  <c r="AG78" i="5"/>
  <c r="AG76" i="5"/>
  <c r="AG75" i="5"/>
  <c r="AG74" i="5"/>
  <c r="AG72" i="5"/>
  <c r="AG71" i="5"/>
  <c r="AG69" i="5"/>
  <c r="AG67" i="5"/>
  <c r="AG66" i="5"/>
  <c r="AG63" i="5"/>
  <c r="AG62" i="5"/>
  <c r="AG61" i="5"/>
  <c r="AG60" i="5"/>
  <c r="AG59" i="5"/>
  <c r="AG58" i="5"/>
  <c r="AG57" i="5"/>
  <c r="AG56" i="5"/>
  <c r="AG52" i="5"/>
  <c r="AG51" i="5"/>
  <c r="AG48" i="5"/>
  <c r="AG47" i="5"/>
  <c r="AG46" i="5"/>
  <c r="AG43" i="5"/>
  <c r="AG42" i="5"/>
  <c r="AG41" i="5"/>
  <c r="AG38" i="5"/>
  <c r="AG37" i="5"/>
  <c r="AG36" i="5"/>
  <c r="AG31" i="5"/>
  <c r="AG30" i="5"/>
  <c r="AG29" i="5"/>
  <c r="AG28" i="5"/>
  <c r="AG25" i="5"/>
  <c r="AG24" i="5"/>
  <c r="AG21" i="5"/>
  <c r="AG20" i="5"/>
  <c r="AG17" i="5"/>
  <c r="AG16" i="5"/>
  <c r="AG15" i="5"/>
  <c r="AG9" i="5"/>
  <c r="AG10" i="5"/>
  <c r="AG11" i="5"/>
  <c r="AG12" i="5"/>
  <c r="AG8" i="5"/>
  <c r="AE105" i="5"/>
  <c r="AE100" i="5"/>
  <c r="AE96" i="5"/>
  <c r="AG96" i="5" s="1"/>
  <c r="AE92" i="5"/>
  <c r="AE90" i="5"/>
  <c r="AE88" i="5"/>
  <c r="AE85" i="5"/>
  <c r="AE82" i="5"/>
  <c r="AF78" i="5"/>
  <c r="AE80" i="5"/>
  <c r="AE77" i="5"/>
  <c r="AE73" i="5"/>
  <c r="AE70" i="5"/>
  <c r="AE68" i="5"/>
  <c r="AE64" i="5"/>
  <c r="AE53" i="5"/>
  <c r="AE49" i="5"/>
  <c r="AE44" i="5"/>
  <c r="AE39" i="5"/>
  <c r="AE32" i="5"/>
  <c r="AF28" i="5"/>
  <c r="AF104" i="5"/>
  <c r="AF103" i="5"/>
  <c r="AF99" i="5"/>
  <c r="AF98" i="5"/>
  <c r="AF97" i="5"/>
  <c r="AF91" i="5"/>
  <c r="AF89" i="5"/>
  <c r="AF86" i="5"/>
  <c r="AF84" i="5"/>
  <c r="AF83" i="5"/>
  <c r="AF81" i="5"/>
  <c r="AF79" i="5"/>
  <c r="AF76" i="5"/>
  <c r="AF75" i="5"/>
  <c r="AF74" i="5"/>
  <c r="AF72" i="5"/>
  <c r="AF71" i="5"/>
  <c r="AF69" i="5"/>
  <c r="AF67" i="5"/>
  <c r="AF66" i="5"/>
  <c r="AF63" i="5"/>
  <c r="AF62" i="5"/>
  <c r="AF61" i="5"/>
  <c r="AF60" i="5"/>
  <c r="AF59" i="5"/>
  <c r="AF58" i="5"/>
  <c r="AF57" i="5"/>
  <c r="AF56" i="5"/>
  <c r="AF52" i="5"/>
  <c r="AF51" i="5"/>
  <c r="AF48" i="5"/>
  <c r="AF47" i="5"/>
  <c r="AF42" i="5"/>
  <c r="AF41" i="5"/>
  <c r="AF38" i="5"/>
  <c r="AF37" i="5"/>
  <c r="AF36" i="5"/>
  <c r="AF29" i="5"/>
  <c r="AF25" i="5"/>
  <c r="AE26" i="5"/>
  <c r="AF21" i="5"/>
  <c r="AF20" i="5"/>
  <c r="AE22" i="5"/>
  <c r="AF17" i="5"/>
  <c r="AF16" i="5"/>
  <c r="AF15" i="5"/>
  <c r="AE18" i="5"/>
  <c r="AF12" i="5"/>
  <c r="AF11" i="5"/>
  <c r="AF9" i="5"/>
  <c r="AE13" i="5"/>
  <c r="AI43" i="5" l="1"/>
  <c r="AI31" i="5"/>
  <c r="AI102" i="5"/>
  <c r="AI41" i="5"/>
  <c r="AI46" i="5"/>
  <c r="AI10" i="5"/>
  <c r="AI30" i="5"/>
  <c r="AI42" i="5"/>
  <c r="AA66" i="4"/>
  <c r="AA65" i="4"/>
  <c r="AC22" i="4"/>
  <c r="AC50" i="3" l="1"/>
  <c r="AE50" i="3"/>
  <c r="AE32" i="3"/>
  <c r="AD104" i="5"/>
  <c r="AD103" i="5"/>
  <c r="AD99" i="5"/>
  <c r="AD98" i="5"/>
  <c r="AD97" i="5"/>
  <c r="AD91" i="5"/>
  <c r="AD89" i="5"/>
  <c r="AD86" i="5"/>
  <c r="AD84" i="5"/>
  <c r="AD83" i="5"/>
  <c r="AD81" i="5"/>
  <c r="AD79" i="5"/>
  <c r="AD78" i="5"/>
  <c r="AD76" i="5"/>
  <c r="AD75" i="5"/>
  <c r="AD74" i="5"/>
  <c r="AD72" i="5"/>
  <c r="AD71" i="5"/>
  <c r="AD69" i="5"/>
  <c r="AD67" i="5"/>
  <c r="AD66" i="5"/>
  <c r="AD63" i="5"/>
  <c r="AD62" i="5"/>
  <c r="AD61" i="5"/>
  <c r="AD60" i="5"/>
  <c r="AD59" i="5"/>
  <c r="AD58" i="5"/>
  <c r="AD57" i="5"/>
  <c r="AD56" i="5"/>
  <c r="AD52" i="5"/>
  <c r="AD51" i="5"/>
  <c r="AD48" i="5"/>
  <c r="AD47" i="5"/>
  <c r="AD42" i="5"/>
  <c r="AD41" i="5"/>
  <c r="AD38" i="5"/>
  <c r="AD37" i="5"/>
  <c r="AD36" i="5"/>
  <c r="AD29" i="5"/>
  <c r="AD28" i="5"/>
  <c r="AD25" i="5"/>
  <c r="AD21" i="5"/>
  <c r="AD20" i="5"/>
  <c r="AD17" i="5"/>
  <c r="AD16" i="5"/>
  <c r="AD15" i="5"/>
  <c r="AD12" i="5"/>
  <c r="AD11" i="5"/>
  <c r="AD9" i="5"/>
  <c r="AD8" i="5"/>
  <c r="AD4" i="5"/>
  <c r="AE89" i="4"/>
  <c r="AE88" i="4"/>
  <c r="AE87" i="4"/>
  <c r="AE83" i="4"/>
  <c r="AE80" i="4"/>
  <c r="AE79" i="4"/>
  <c r="AE78" i="4"/>
  <c r="AE77" i="4"/>
  <c r="AE75" i="4"/>
  <c r="AE74" i="4"/>
  <c r="AE73" i="4"/>
  <c r="AE63" i="4"/>
  <c r="AE60" i="4"/>
  <c r="AE59" i="4"/>
  <c r="AE58" i="4"/>
  <c r="AE57" i="4"/>
  <c r="AE54" i="4"/>
  <c r="AE53" i="4"/>
  <c r="AE48" i="4"/>
  <c r="AE50" i="4"/>
  <c r="AE51" i="4"/>
  <c r="AC105" i="5"/>
  <c r="AF105" i="5" s="1"/>
  <c r="AC100" i="5"/>
  <c r="AF100" i="5" s="1"/>
  <c r="AC92" i="5"/>
  <c r="AF92" i="5" s="1"/>
  <c r="AC90" i="5"/>
  <c r="AF90" i="5" s="1"/>
  <c r="AC88" i="5"/>
  <c r="AF88" i="5" s="1"/>
  <c r="AC85" i="5"/>
  <c r="AF85" i="5" s="1"/>
  <c r="AC82" i="5"/>
  <c r="AF82" i="5" s="1"/>
  <c r="AC80" i="5"/>
  <c r="AF80" i="5" s="1"/>
  <c r="AC77" i="5"/>
  <c r="AF77" i="5" s="1"/>
  <c r="AC73" i="5"/>
  <c r="AF73" i="5" s="1"/>
  <c r="AC70" i="5"/>
  <c r="AF70" i="5" s="1"/>
  <c r="AC68" i="5"/>
  <c r="AF68" i="5" s="1"/>
  <c r="AC64" i="5"/>
  <c r="AF64" i="5" s="1"/>
  <c r="AC53" i="5"/>
  <c r="AF53" i="5" s="1"/>
  <c r="AC49" i="5"/>
  <c r="AF49" i="5" s="1"/>
  <c r="AC44" i="5"/>
  <c r="AF44" i="5" s="1"/>
  <c r="AC39" i="5"/>
  <c r="AF39" i="5" s="1"/>
  <c r="AC32" i="5"/>
  <c r="AC26" i="5"/>
  <c r="AF26" i="5" s="1"/>
  <c r="AC22" i="5"/>
  <c r="AF22" i="5" s="1"/>
  <c r="AA22" i="5"/>
  <c r="Z30" i="5"/>
  <c r="Z31" i="5"/>
  <c r="AC18" i="5"/>
  <c r="AF18" i="5" s="1"/>
  <c r="AC13" i="5"/>
  <c r="AF13" i="5" s="1"/>
  <c r="AC5" i="5"/>
  <c r="AF5" i="5" s="1"/>
  <c r="AD90" i="4"/>
  <c r="AG90" i="4" s="1"/>
  <c r="AD84" i="4"/>
  <c r="AG84" i="4" s="1"/>
  <c r="AD81" i="4"/>
  <c r="AG81" i="4" s="1"/>
  <c r="AD76" i="4"/>
  <c r="AG76" i="4" s="1"/>
  <c r="AD68" i="4"/>
  <c r="AD64" i="4"/>
  <c r="AD55" i="4"/>
  <c r="AG55" i="4" s="1"/>
  <c r="AD49" i="4"/>
  <c r="AG49" i="4" s="1"/>
  <c r="Z94" i="5"/>
  <c r="Z95" i="5"/>
  <c r="Z102" i="5"/>
  <c r="Z46" i="5"/>
  <c r="Z24" i="5"/>
  <c r="AE43" i="4"/>
  <c r="AE44" i="4"/>
  <c r="AE45" i="4"/>
  <c r="AE42" i="4"/>
  <c r="AD46" i="4"/>
  <c r="AG46" i="4" s="1"/>
  <c r="AE5" i="3"/>
  <c r="AE6" i="3"/>
  <c r="AE7" i="3"/>
  <c r="AE8" i="3"/>
  <c r="AE9" i="3"/>
  <c r="AE10" i="3"/>
  <c r="AE12" i="3"/>
  <c r="AE13" i="3"/>
  <c r="AE14" i="3"/>
  <c r="AE19" i="3"/>
  <c r="AE4" i="3"/>
  <c r="AE35" i="2"/>
  <c r="AE36" i="2"/>
  <c r="AE37" i="2"/>
  <c r="AE38" i="2"/>
  <c r="AE39" i="2"/>
  <c r="AE40" i="2"/>
  <c r="AE41" i="2"/>
  <c r="AE42" i="2"/>
  <c r="AE43" i="2"/>
  <c r="AE44" i="2"/>
  <c r="AE45" i="2"/>
  <c r="AE46" i="2"/>
  <c r="AE48" i="2"/>
  <c r="AE50" i="2"/>
  <c r="AE51" i="2"/>
  <c r="AE52" i="2"/>
  <c r="AE53" i="2"/>
  <c r="AE34" i="2"/>
  <c r="AD54" i="2"/>
  <c r="AG54" i="2" s="1"/>
  <c r="AI50" i="3" l="1"/>
  <c r="AG22" i="5"/>
  <c r="AD22" i="5"/>
  <c r="AD61" i="4"/>
  <c r="AG61" i="4" s="1"/>
  <c r="AD71" i="4"/>
  <c r="AG64" i="4"/>
  <c r="AG68" i="4"/>
  <c r="AF32" i="5"/>
  <c r="AE38" i="4"/>
  <c r="AE39" i="4"/>
  <c r="AE37" i="4"/>
  <c r="AE30" i="4"/>
  <c r="AD40" i="4"/>
  <c r="AG40" i="4" s="1"/>
  <c r="AC42" i="4"/>
  <c r="AI42" i="4" s="1"/>
  <c r="AB28" i="4"/>
  <c r="AE26" i="4"/>
  <c r="AE27" i="4"/>
  <c r="AE25" i="4"/>
  <c r="AD28" i="4"/>
  <c r="AG28" i="4" s="1"/>
  <c r="AE13" i="4"/>
  <c r="AE20" i="4"/>
  <c r="AE21" i="4"/>
  <c r="AE22" i="4"/>
  <c r="AI22" i="4" s="1"/>
  <c r="AE12" i="4"/>
  <c r="AD23" i="4"/>
  <c r="AG23" i="4" s="1"/>
  <c r="AE5" i="4"/>
  <c r="AE6" i="4"/>
  <c r="AE7" i="4"/>
  <c r="AE8" i="4"/>
  <c r="AE9" i="4"/>
  <c r="AE4" i="4"/>
  <c r="AD10" i="4"/>
  <c r="AG10" i="4" s="1"/>
  <c r="AE48" i="3"/>
  <c r="AE49" i="3"/>
  <c r="AE47" i="3"/>
  <c r="AD51" i="3"/>
  <c r="AG51" i="3" s="1"/>
  <c r="AE39" i="3"/>
  <c r="AE40" i="3"/>
  <c r="AE41" i="3"/>
  <c r="AE42" i="3"/>
  <c r="AE43" i="3"/>
  <c r="AE44" i="3"/>
  <c r="AE38" i="3"/>
  <c r="AD45" i="3"/>
  <c r="AG45" i="3" s="1"/>
  <c r="AE33" i="3"/>
  <c r="AE35" i="3"/>
  <c r="AD36" i="3"/>
  <c r="AG36" i="3" s="1"/>
  <c r="AE25" i="3"/>
  <c r="AE26" i="3"/>
  <c r="AE28" i="3"/>
  <c r="AE29" i="3"/>
  <c r="AE21" i="3"/>
  <c r="AD30" i="3"/>
  <c r="AG30" i="3" s="1"/>
  <c r="AE23" i="2"/>
  <c r="AE27" i="2"/>
  <c r="AE30" i="2"/>
  <c r="AE31" i="2"/>
  <c r="AE22" i="2"/>
  <c r="AD32" i="2"/>
  <c r="AG32" i="2" s="1"/>
  <c r="AE19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D20" i="2"/>
  <c r="AG20" i="2" s="1"/>
  <c r="AG71" i="4" l="1"/>
  <c r="AH28" i="4"/>
  <c r="Y41" i="3"/>
  <c r="AC41" i="3"/>
  <c r="AI41" i="3" s="1"/>
  <c r="AB54" i="2"/>
  <c r="AC38" i="2"/>
  <c r="AI38" i="2" s="1"/>
  <c r="AH54" i="2" l="1"/>
  <c r="AE54" i="2"/>
  <c r="AA5" i="5"/>
  <c r="AA13" i="5"/>
  <c r="AA18" i="5"/>
  <c r="AA32" i="5"/>
  <c r="AB29" i="5"/>
  <c r="AH29" i="5" s="1"/>
  <c r="AB28" i="5"/>
  <c r="AH28" i="5" s="1"/>
  <c r="AB25" i="5"/>
  <c r="AH25" i="5" s="1"/>
  <c r="AA26" i="5"/>
  <c r="AA39" i="5"/>
  <c r="AA44" i="5"/>
  <c r="AA49" i="5"/>
  <c r="AA53" i="5"/>
  <c r="AA64" i="5"/>
  <c r="AA92" i="5"/>
  <c r="AA90" i="5"/>
  <c r="AA88" i="5"/>
  <c r="AA85" i="5"/>
  <c r="AA82" i="5"/>
  <c r="AA80" i="5"/>
  <c r="AA77" i="5"/>
  <c r="AA73" i="5"/>
  <c r="AA70" i="5"/>
  <c r="AA68" i="5"/>
  <c r="AA100" i="5"/>
  <c r="AA105" i="5"/>
  <c r="AB104" i="5"/>
  <c r="AH104" i="5" s="1"/>
  <c r="AB103" i="5"/>
  <c r="AH103" i="5" s="1"/>
  <c r="AB99" i="5"/>
  <c r="AH99" i="5" s="1"/>
  <c r="AB98" i="5"/>
  <c r="AH98" i="5" s="1"/>
  <c r="AB97" i="5"/>
  <c r="AH97" i="5" s="1"/>
  <c r="AB91" i="5"/>
  <c r="AH91" i="5" s="1"/>
  <c r="AB89" i="5"/>
  <c r="AH89" i="5" s="1"/>
  <c r="AB86" i="5"/>
  <c r="AH86" i="5" s="1"/>
  <c r="AB84" i="5"/>
  <c r="AH84" i="5" s="1"/>
  <c r="AB83" i="5"/>
  <c r="AH83" i="5" s="1"/>
  <c r="AB81" i="5"/>
  <c r="AH81" i="5" s="1"/>
  <c r="AB79" i="5"/>
  <c r="AH79" i="5" s="1"/>
  <c r="AB78" i="5"/>
  <c r="AH78" i="5" s="1"/>
  <c r="AB76" i="5"/>
  <c r="AH76" i="5" s="1"/>
  <c r="AB75" i="5"/>
  <c r="AH75" i="5" s="1"/>
  <c r="AB74" i="5"/>
  <c r="AH74" i="5" s="1"/>
  <c r="AB72" i="5"/>
  <c r="AH72" i="5" s="1"/>
  <c r="AB71" i="5"/>
  <c r="AH71" i="5" s="1"/>
  <c r="AB69" i="5"/>
  <c r="AH69" i="5" s="1"/>
  <c r="AB67" i="5"/>
  <c r="AH67" i="5" s="1"/>
  <c r="AB66" i="5"/>
  <c r="AH66" i="5" s="1"/>
  <c r="AB63" i="5"/>
  <c r="AH63" i="5" s="1"/>
  <c r="AB62" i="5"/>
  <c r="AH62" i="5" s="1"/>
  <c r="AB61" i="5"/>
  <c r="AH61" i="5" s="1"/>
  <c r="AB60" i="5"/>
  <c r="AH60" i="5" s="1"/>
  <c r="AB59" i="5"/>
  <c r="AH59" i="5" s="1"/>
  <c r="AB58" i="5"/>
  <c r="AH58" i="5" s="1"/>
  <c r="AB57" i="5"/>
  <c r="AH57" i="5" s="1"/>
  <c r="AB56" i="5"/>
  <c r="AH56" i="5" s="1"/>
  <c r="AB52" i="5"/>
  <c r="AH52" i="5" s="1"/>
  <c r="AB51" i="5"/>
  <c r="AH51" i="5" s="1"/>
  <c r="AB48" i="5"/>
  <c r="AH48" i="5" s="1"/>
  <c r="AB47" i="5"/>
  <c r="AH47" i="5" s="1"/>
  <c r="AB42" i="5"/>
  <c r="AH42" i="5" s="1"/>
  <c r="AB41" i="5"/>
  <c r="AH41" i="5" s="1"/>
  <c r="AB38" i="5"/>
  <c r="AH38" i="5" s="1"/>
  <c r="AB37" i="5"/>
  <c r="AH37" i="5" s="1"/>
  <c r="AB36" i="5"/>
  <c r="AH36" i="5" s="1"/>
  <c r="AB21" i="5"/>
  <c r="AH21" i="5" s="1"/>
  <c r="AB20" i="5"/>
  <c r="AH20" i="5" s="1"/>
  <c r="AB17" i="5"/>
  <c r="AH17" i="5" s="1"/>
  <c r="AB16" i="5"/>
  <c r="AH16" i="5" s="1"/>
  <c r="AB15" i="5"/>
  <c r="AH15" i="5" s="1"/>
  <c r="AB12" i="5"/>
  <c r="AH12" i="5" s="1"/>
  <c r="AB11" i="5"/>
  <c r="AH11" i="5" s="1"/>
  <c r="AB9" i="5"/>
  <c r="AH9" i="5" s="1"/>
  <c r="AB8" i="5"/>
  <c r="AH8" i="5" s="1"/>
  <c r="AB4" i="5"/>
  <c r="AH4" i="5" s="1"/>
  <c r="AB90" i="4"/>
  <c r="AC89" i="4"/>
  <c r="AI89" i="4" s="1"/>
  <c r="AC88" i="4"/>
  <c r="AI88" i="4" s="1"/>
  <c r="AC87" i="4"/>
  <c r="AI87" i="4" s="1"/>
  <c r="AC83" i="4"/>
  <c r="AI83" i="4" s="1"/>
  <c r="AC80" i="4"/>
  <c r="AI80" i="4" s="1"/>
  <c r="AC79" i="4"/>
  <c r="AI79" i="4" s="1"/>
  <c r="AC78" i="4"/>
  <c r="AI78" i="4" s="1"/>
  <c r="AC77" i="4"/>
  <c r="AI77" i="4" s="1"/>
  <c r="AC75" i="4"/>
  <c r="AI75" i="4" s="1"/>
  <c r="AC74" i="4"/>
  <c r="AI74" i="4" s="1"/>
  <c r="AC73" i="4"/>
  <c r="AI73" i="4" s="1"/>
  <c r="AC69" i="4"/>
  <c r="AI69" i="4" s="1"/>
  <c r="AC67" i="4"/>
  <c r="AI67" i="4" s="1"/>
  <c r="AC63" i="4"/>
  <c r="AI63" i="4" s="1"/>
  <c r="AC60" i="4"/>
  <c r="AI60" i="4" s="1"/>
  <c r="AC59" i="4"/>
  <c r="AI59" i="4" s="1"/>
  <c r="AC58" i="4"/>
  <c r="AI58" i="4" s="1"/>
  <c r="AC57" i="4"/>
  <c r="AI57" i="4" s="1"/>
  <c r="AC54" i="4"/>
  <c r="AI54" i="4" s="1"/>
  <c r="AC53" i="4"/>
  <c r="AI53" i="4" s="1"/>
  <c r="AC51" i="4"/>
  <c r="AI51" i="4" s="1"/>
  <c r="AC50" i="4"/>
  <c r="AI50" i="4" s="1"/>
  <c r="AC48" i="4"/>
  <c r="AI48" i="4" s="1"/>
  <c r="AB84" i="4"/>
  <c r="AB81" i="4"/>
  <c r="AB76" i="4"/>
  <c r="AB70" i="4"/>
  <c r="AB68" i="4"/>
  <c r="AB64" i="4"/>
  <c r="AB55" i="4"/>
  <c r="AB49" i="4"/>
  <c r="AB46" i="4"/>
  <c r="AB40" i="4"/>
  <c r="AB23" i="4"/>
  <c r="AB10" i="4"/>
  <c r="AC27" i="4"/>
  <c r="AI27" i="4" s="1"/>
  <c r="AC26" i="4"/>
  <c r="AI26" i="4" s="1"/>
  <c r="AC25" i="4"/>
  <c r="AI25" i="4" s="1"/>
  <c r="AC45" i="4"/>
  <c r="AI45" i="4" s="1"/>
  <c r="AC44" i="4"/>
  <c r="AI44" i="4" s="1"/>
  <c r="AC43" i="4"/>
  <c r="AI43" i="4" s="1"/>
  <c r="AC39" i="4"/>
  <c r="AI39" i="4" s="1"/>
  <c r="AC38" i="4"/>
  <c r="AI38" i="4" s="1"/>
  <c r="AC37" i="4"/>
  <c r="AI37" i="4" s="1"/>
  <c r="AC30" i="4"/>
  <c r="AI30" i="4" s="1"/>
  <c r="AC21" i="4"/>
  <c r="AI21" i="4" s="1"/>
  <c r="AC20" i="4"/>
  <c r="AI20" i="4" s="1"/>
  <c r="AC13" i="4"/>
  <c r="AI13" i="4" s="1"/>
  <c r="AC12" i="4"/>
  <c r="AI12" i="4" s="1"/>
  <c r="AC9" i="4"/>
  <c r="AI9" i="4" s="1"/>
  <c r="AC8" i="4"/>
  <c r="AI8" i="4" s="1"/>
  <c r="AC7" i="4"/>
  <c r="AI7" i="4" s="1"/>
  <c r="AC6" i="4"/>
  <c r="AI6" i="4" s="1"/>
  <c r="AC5" i="4"/>
  <c r="AI5" i="4" s="1"/>
  <c r="AC4" i="4"/>
  <c r="AI4" i="4" s="1"/>
  <c r="AB51" i="3"/>
  <c r="AB45" i="3"/>
  <c r="AC49" i="3"/>
  <c r="AI49" i="3" s="1"/>
  <c r="AC48" i="3"/>
  <c r="AI48" i="3" s="1"/>
  <c r="AC47" i="3"/>
  <c r="AI47" i="3" s="1"/>
  <c r="AC35" i="3"/>
  <c r="AI35" i="3" s="1"/>
  <c r="AC33" i="3"/>
  <c r="AI33" i="3" s="1"/>
  <c r="AC32" i="3"/>
  <c r="AI32" i="3" s="1"/>
  <c r="AC44" i="3"/>
  <c r="AI44" i="3" s="1"/>
  <c r="AC43" i="3"/>
  <c r="AI43" i="3" s="1"/>
  <c r="AC42" i="3"/>
  <c r="AI42" i="3" s="1"/>
  <c r="AC40" i="3"/>
  <c r="AI40" i="3" s="1"/>
  <c r="AC39" i="3"/>
  <c r="AI39" i="3" s="1"/>
  <c r="AC38" i="3"/>
  <c r="AI38" i="3" s="1"/>
  <c r="AB36" i="3"/>
  <c r="AC29" i="3"/>
  <c r="AI29" i="3" s="1"/>
  <c r="AC28" i="3"/>
  <c r="AI28" i="3" s="1"/>
  <c r="AC26" i="3"/>
  <c r="AI26" i="3" s="1"/>
  <c r="AC25" i="3"/>
  <c r="AI25" i="3" s="1"/>
  <c r="AC21" i="3"/>
  <c r="AI21" i="3" s="1"/>
  <c r="AB30" i="3"/>
  <c r="AC19" i="3"/>
  <c r="AI19" i="3" s="1"/>
  <c r="AC18" i="3"/>
  <c r="AC17" i="3"/>
  <c r="AC14" i="3"/>
  <c r="AI14" i="3" s="1"/>
  <c r="AC13" i="3"/>
  <c r="AI13" i="3" s="1"/>
  <c r="AC12" i="3"/>
  <c r="AI12" i="3" s="1"/>
  <c r="AC10" i="3"/>
  <c r="AI10" i="3" s="1"/>
  <c r="AC9" i="3"/>
  <c r="AI9" i="3" s="1"/>
  <c r="AC8" i="3"/>
  <c r="AI8" i="3" s="1"/>
  <c r="AC7" i="3"/>
  <c r="AI7" i="3" s="1"/>
  <c r="AC6" i="3"/>
  <c r="AI6" i="3" s="1"/>
  <c r="AC5" i="3"/>
  <c r="AI5" i="3" s="1"/>
  <c r="AC4" i="3"/>
  <c r="AI4" i="3" s="1"/>
  <c r="AC53" i="2"/>
  <c r="AI53" i="2" s="1"/>
  <c r="AC52" i="2"/>
  <c r="AI52" i="2" s="1"/>
  <c r="AC51" i="2"/>
  <c r="AI51" i="2" s="1"/>
  <c r="AC50" i="2"/>
  <c r="AI50" i="2" s="1"/>
  <c r="AC48" i="2"/>
  <c r="AI48" i="2" s="1"/>
  <c r="AC46" i="2"/>
  <c r="AI46" i="2" s="1"/>
  <c r="AC45" i="2"/>
  <c r="AI45" i="2" s="1"/>
  <c r="AC44" i="2"/>
  <c r="AI44" i="2" s="1"/>
  <c r="AC43" i="2"/>
  <c r="AI43" i="2" s="1"/>
  <c r="AC42" i="2"/>
  <c r="AI42" i="2" s="1"/>
  <c r="AC41" i="2"/>
  <c r="AI41" i="2" s="1"/>
  <c r="AC40" i="2"/>
  <c r="AI40" i="2" s="1"/>
  <c r="AC39" i="2"/>
  <c r="AI39" i="2" s="1"/>
  <c r="AC37" i="2"/>
  <c r="AI37" i="2" s="1"/>
  <c r="AC36" i="2"/>
  <c r="AI36" i="2" s="1"/>
  <c r="AC35" i="2"/>
  <c r="AI35" i="2" s="1"/>
  <c r="AC34" i="2"/>
  <c r="AI34" i="2" s="1"/>
  <c r="AC31" i="2"/>
  <c r="AI31" i="2" s="1"/>
  <c r="AC30" i="2"/>
  <c r="AI30" i="2" s="1"/>
  <c r="AC29" i="2"/>
  <c r="AC27" i="2"/>
  <c r="AI27" i="2" s="1"/>
  <c r="AC23" i="2"/>
  <c r="AI23" i="2" s="1"/>
  <c r="AC22" i="2"/>
  <c r="AI22" i="2" s="1"/>
  <c r="AB32" i="2"/>
  <c r="AC17" i="2"/>
  <c r="AI17" i="2" s="1"/>
  <c r="AC16" i="2"/>
  <c r="AI16" i="2" s="1"/>
  <c r="AC12" i="2"/>
  <c r="AI12" i="2" s="1"/>
  <c r="AC11" i="2"/>
  <c r="AI11" i="2" s="1"/>
  <c r="AC10" i="2"/>
  <c r="AI10" i="2" s="1"/>
  <c r="AC9" i="2"/>
  <c r="AI9" i="2" s="1"/>
  <c r="AC8" i="2"/>
  <c r="AI8" i="2" s="1"/>
  <c r="AC7" i="2"/>
  <c r="AI7" i="2" s="1"/>
  <c r="AC6" i="2"/>
  <c r="AI6" i="2" s="1"/>
  <c r="AC5" i="2"/>
  <c r="AI5" i="2" s="1"/>
  <c r="AC4" i="2"/>
  <c r="AI4" i="2" s="1"/>
  <c r="AC13" i="2"/>
  <c r="AI13" i="2" s="1"/>
  <c r="AC14" i="2"/>
  <c r="AI14" i="2" s="1"/>
  <c r="AC15" i="2"/>
  <c r="AI15" i="2" s="1"/>
  <c r="AC19" i="2"/>
  <c r="AI19" i="2" s="1"/>
  <c r="AB20" i="2"/>
  <c r="Z52" i="5"/>
  <c r="Z25" i="5"/>
  <c r="AH40" i="4" l="1"/>
  <c r="AE40" i="4"/>
  <c r="AB71" i="4"/>
  <c r="AH64" i="4"/>
  <c r="AE64" i="4"/>
  <c r="AH90" i="4"/>
  <c r="AE90" i="4"/>
  <c r="AG105" i="5"/>
  <c r="AD105" i="5"/>
  <c r="AG73" i="5"/>
  <c r="AD73" i="5"/>
  <c r="AG85" i="5"/>
  <c r="AD85" i="5"/>
  <c r="AG26" i="5"/>
  <c r="AD26" i="5"/>
  <c r="AG13" i="5"/>
  <c r="AD13" i="5"/>
  <c r="AH36" i="3"/>
  <c r="AE36" i="3"/>
  <c r="AH23" i="4"/>
  <c r="AE23" i="4"/>
  <c r="AH76" i="4"/>
  <c r="AE76" i="4"/>
  <c r="AG70" i="5"/>
  <c r="AD70" i="5"/>
  <c r="AG92" i="5"/>
  <c r="AD92" i="5"/>
  <c r="AH20" i="2"/>
  <c r="AE20" i="2"/>
  <c r="AH32" i="2"/>
  <c r="AE32" i="2"/>
  <c r="AH45" i="3"/>
  <c r="AE45" i="3"/>
  <c r="AH46" i="4"/>
  <c r="AE46" i="4"/>
  <c r="AH68" i="4"/>
  <c r="AE68" i="4"/>
  <c r="AG100" i="5"/>
  <c r="AD100" i="5"/>
  <c r="AG77" i="5"/>
  <c r="AD77" i="5"/>
  <c r="AG88" i="5"/>
  <c r="AD88" i="5"/>
  <c r="AG49" i="5"/>
  <c r="AD49" i="5"/>
  <c r="AG32" i="5"/>
  <c r="AD32" i="5"/>
  <c r="AG5" i="5"/>
  <c r="AD5" i="5"/>
  <c r="AH55" i="4"/>
  <c r="AE55" i="4"/>
  <c r="AG82" i="5"/>
  <c r="AD82" i="5"/>
  <c r="AG53" i="5"/>
  <c r="AD53" i="5"/>
  <c r="AG39" i="5"/>
  <c r="AD39" i="5"/>
  <c r="AG18" i="5"/>
  <c r="AD18" i="5"/>
  <c r="AH30" i="3"/>
  <c r="AE30" i="3"/>
  <c r="AH51" i="3"/>
  <c r="AE51" i="3"/>
  <c r="AH10" i="4"/>
  <c r="AE10" i="4"/>
  <c r="AB61" i="4"/>
  <c r="AH61" i="4" s="1"/>
  <c r="AH49" i="4"/>
  <c r="AE49" i="4"/>
  <c r="AE70" i="4"/>
  <c r="AH70" i="4"/>
  <c r="AG68" i="5"/>
  <c r="AD68" i="5"/>
  <c r="AG80" i="5"/>
  <c r="AD80" i="5"/>
  <c r="AG90" i="5"/>
  <c r="AD90" i="5"/>
  <c r="AG64" i="5"/>
  <c r="AD64" i="5"/>
  <c r="AG44" i="5"/>
  <c r="AD44" i="5"/>
  <c r="AH81" i="4"/>
  <c r="AE81" i="4"/>
  <c r="AH84" i="4"/>
  <c r="AE84" i="4"/>
  <c r="AE28" i="4"/>
  <c r="D60" i="5"/>
  <c r="F60" i="5"/>
  <c r="H60" i="5"/>
  <c r="I60" i="5"/>
  <c r="L60" i="5"/>
  <c r="N60" i="5"/>
  <c r="P60" i="5"/>
  <c r="Q60" i="5"/>
  <c r="T60" i="5"/>
  <c r="V60" i="5"/>
  <c r="X60" i="5"/>
  <c r="J60" i="5" l="1"/>
  <c r="AE61" i="4"/>
  <c r="AH71" i="4"/>
  <c r="AE71" i="4"/>
  <c r="Z60" i="5"/>
  <c r="AI60" i="5"/>
  <c r="R60" i="5"/>
  <c r="G17" i="2"/>
  <c r="I17" i="2"/>
  <c r="J17" i="2"/>
  <c r="M17" i="2"/>
  <c r="O17" i="2"/>
  <c r="Q17" i="2"/>
  <c r="R17" i="2"/>
  <c r="U17" i="2"/>
  <c r="S17" i="2" l="1"/>
  <c r="X20" i="2"/>
  <c r="AC20" i="2" s="1"/>
  <c r="AI20" i="2" s="1"/>
  <c r="V20" i="2"/>
  <c r="T20" i="2"/>
  <c r="P20" i="2"/>
  <c r="N20" i="2"/>
  <c r="L20" i="2"/>
  <c r="R20" i="2" s="1"/>
  <c r="E20" i="2" l="1"/>
  <c r="Q20" i="2"/>
  <c r="J20" i="2"/>
  <c r="Y20" i="2"/>
  <c r="O20" i="2"/>
  <c r="I20" i="2"/>
  <c r="Z20" i="2"/>
  <c r="G20" i="2"/>
  <c r="W20" i="2"/>
  <c r="M20" i="2"/>
  <c r="U20" i="2"/>
  <c r="I105" i="5"/>
  <c r="I104" i="5"/>
  <c r="H104" i="5"/>
  <c r="F104" i="5"/>
  <c r="I103" i="5"/>
  <c r="H103" i="5"/>
  <c r="F103" i="5"/>
  <c r="P66" i="5"/>
  <c r="I99" i="5"/>
  <c r="H99" i="5"/>
  <c r="F99" i="5"/>
  <c r="D99" i="5"/>
  <c r="I98" i="5"/>
  <c r="H98" i="5"/>
  <c r="F98" i="5"/>
  <c r="D98" i="5"/>
  <c r="I97" i="5"/>
  <c r="H97" i="5"/>
  <c r="F97" i="5"/>
  <c r="D97" i="5"/>
  <c r="H96" i="5"/>
  <c r="J95" i="5"/>
  <c r="I95" i="5"/>
  <c r="J94" i="5"/>
  <c r="I94" i="5"/>
  <c r="AI94" i="5" s="1"/>
  <c r="I93" i="5"/>
  <c r="H93" i="5"/>
  <c r="F93" i="5"/>
  <c r="D93" i="5"/>
  <c r="J92" i="5"/>
  <c r="J91" i="5"/>
  <c r="I91" i="5"/>
  <c r="J90" i="5"/>
  <c r="I89" i="5"/>
  <c r="D89" i="5"/>
  <c r="F88" i="5"/>
  <c r="D88" i="5"/>
  <c r="J87" i="5"/>
  <c r="I87" i="5"/>
  <c r="J86" i="5"/>
  <c r="I86" i="5"/>
  <c r="I85" i="5"/>
  <c r="J84" i="5"/>
  <c r="I84" i="5"/>
  <c r="I83" i="5"/>
  <c r="H83" i="5"/>
  <c r="F83" i="5"/>
  <c r="D83" i="5"/>
  <c r="H82" i="5"/>
  <c r="I81" i="5"/>
  <c r="H81" i="5"/>
  <c r="F81" i="5"/>
  <c r="D81" i="5"/>
  <c r="H80" i="5"/>
  <c r="I79" i="5"/>
  <c r="H79" i="5"/>
  <c r="F79" i="5"/>
  <c r="D79" i="5"/>
  <c r="I78" i="5"/>
  <c r="H78" i="5"/>
  <c r="F78" i="5"/>
  <c r="D78" i="5"/>
  <c r="I76" i="5"/>
  <c r="H76" i="5"/>
  <c r="F76" i="5"/>
  <c r="D76" i="5"/>
  <c r="J75" i="5"/>
  <c r="I75" i="5"/>
  <c r="J74" i="5"/>
  <c r="I74" i="5"/>
  <c r="I72" i="5"/>
  <c r="H72" i="5"/>
  <c r="F72" i="5"/>
  <c r="D72" i="5"/>
  <c r="I71" i="5"/>
  <c r="H71" i="5"/>
  <c r="F71" i="5"/>
  <c r="D71" i="5"/>
  <c r="I69" i="5"/>
  <c r="H69" i="5"/>
  <c r="F69" i="5"/>
  <c r="D69" i="5"/>
  <c r="I67" i="5"/>
  <c r="H67" i="5"/>
  <c r="F67" i="5"/>
  <c r="D67" i="5"/>
  <c r="I66" i="5"/>
  <c r="H66" i="5"/>
  <c r="F66" i="5"/>
  <c r="D66" i="5"/>
  <c r="I52" i="5"/>
  <c r="F52" i="5"/>
  <c r="D52" i="5"/>
  <c r="I51" i="5"/>
  <c r="F51" i="5"/>
  <c r="D51" i="5"/>
  <c r="F73" i="5" l="1"/>
  <c r="F80" i="5"/>
  <c r="F82" i="5"/>
  <c r="D70" i="5"/>
  <c r="F68" i="5"/>
  <c r="F70" i="5"/>
  <c r="H85" i="5"/>
  <c r="AA20" i="2"/>
  <c r="AJ20" i="2"/>
  <c r="J51" i="5"/>
  <c r="I77" i="5"/>
  <c r="D85" i="5"/>
  <c r="F100" i="5"/>
  <c r="K20" i="2"/>
  <c r="H70" i="5"/>
  <c r="I53" i="5"/>
  <c r="J69" i="5"/>
  <c r="J71" i="5"/>
  <c r="J72" i="5"/>
  <c r="J76" i="5"/>
  <c r="J78" i="5"/>
  <c r="J79" i="5"/>
  <c r="J83" i="5"/>
  <c r="J88" i="5"/>
  <c r="J97" i="5"/>
  <c r="J98" i="5"/>
  <c r="H105" i="5"/>
  <c r="D53" i="5"/>
  <c r="I68" i="5"/>
  <c r="I82" i="5"/>
  <c r="I88" i="5"/>
  <c r="I96" i="5"/>
  <c r="J103" i="5"/>
  <c r="J104" i="5"/>
  <c r="H68" i="5"/>
  <c r="F96" i="5"/>
  <c r="J52" i="5"/>
  <c r="J66" i="5"/>
  <c r="J67" i="5"/>
  <c r="I70" i="5"/>
  <c r="H73" i="5"/>
  <c r="H77" i="5"/>
  <c r="D82" i="5"/>
  <c r="J82" i="5" s="1"/>
  <c r="I92" i="5"/>
  <c r="J93" i="5"/>
  <c r="J99" i="5"/>
  <c r="H100" i="5"/>
  <c r="F53" i="5"/>
  <c r="D68" i="5"/>
  <c r="I73" i="5"/>
  <c r="D77" i="5"/>
  <c r="I80" i="5"/>
  <c r="J81" i="5"/>
  <c r="I100" i="5"/>
  <c r="F105" i="5"/>
  <c r="S20" i="2"/>
  <c r="D73" i="5"/>
  <c r="F77" i="5"/>
  <c r="D80" i="5"/>
  <c r="J80" i="5" s="1"/>
  <c r="D96" i="5"/>
  <c r="D100" i="5"/>
  <c r="Y67" i="4"/>
  <c r="Y69" i="4"/>
  <c r="Y63" i="4"/>
  <c r="X70" i="4"/>
  <c r="X68" i="4"/>
  <c r="AC68" i="4" s="1"/>
  <c r="AI68" i="4" s="1"/>
  <c r="X64" i="4"/>
  <c r="Y89" i="4"/>
  <c r="Y88" i="4"/>
  <c r="Y87" i="4"/>
  <c r="X90" i="4"/>
  <c r="V90" i="4"/>
  <c r="W89" i="4"/>
  <c r="W88" i="4"/>
  <c r="W87" i="4"/>
  <c r="T90" i="4"/>
  <c r="U89" i="4"/>
  <c r="U88" i="4"/>
  <c r="U87" i="4"/>
  <c r="Y83" i="4"/>
  <c r="X84" i="4"/>
  <c r="U83" i="4"/>
  <c r="V84" i="4"/>
  <c r="T84" i="4"/>
  <c r="V81" i="4"/>
  <c r="T81" i="4"/>
  <c r="P81" i="4"/>
  <c r="N81" i="4"/>
  <c r="L81" i="4"/>
  <c r="X81" i="4"/>
  <c r="Y80" i="4"/>
  <c r="Y79" i="4"/>
  <c r="Y78" i="4"/>
  <c r="Q79" i="4"/>
  <c r="Y77" i="4"/>
  <c r="V76" i="4"/>
  <c r="T76" i="4"/>
  <c r="V70" i="4"/>
  <c r="V68" i="4"/>
  <c r="V64" i="4"/>
  <c r="T70" i="4"/>
  <c r="T68" i="4"/>
  <c r="T64" i="4"/>
  <c r="X76" i="4"/>
  <c r="Y75" i="4"/>
  <c r="Y74" i="4"/>
  <c r="Y73" i="4"/>
  <c r="W75" i="4"/>
  <c r="W74" i="4"/>
  <c r="W73" i="4"/>
  <c r="U75" i="4"/>
  <c r="U74" i="4"/>
  <c r="U73" i="4"/>
  <c r="Q73" i="4"/>
  <c r="S13" i="5"/>
  <c r="O13" i="5"/>
  <c r="M13" i="5"/>
  <c r="K13" i="5"/>
  <c r="H13" i="5"/>
  <c r="Q12" i="5"/>
  <c r="P12" i="5"/>
  <c r="N12" i="5"/>
  <c r="L12" i="5"/>
  <c r="I12" i="5"/>
  <c r="H12" i="5"/>
  <c r="F12" i="5"/>
  <c r="D12" i="5"/>
  <c r="Q11" i="5"/>
  <c r="P11" i="5"/>
  <c r="N11" i="5"/>
  <c r="L11" i="5"/>
  <c r="I11" i="5"/>
  <c r="H11" i="5"/>
  <c r="F11" i="5"/>
  <c r="D11" i="5"/>
  <c r="Q9" i="5"/>
  <c r="P9" i="5"/>
  <c r="N9" i="5"/>
  <c r="L9" i="5"/>
  <c r="I9" i="5"/>
  <c r="H9" i="5"/>
  <c r="F9" i="5"/>
  <c r="D9" i="5"/>
  <c r="Q8" i="5"/>
  <c r="P8" i="5"/>
  <c r="N8" i="5"/>
  <c r="L8" i="5"/>
  <c r="I8" i="5"/>
  <c r="H8" i="5"/>
  <c r="F8" i="5"/>
  <c r="D8" i="5"/>
  <c r="O32" i="5"/>
  <c r="W64" i="5"/>
  <c r="AB64" i="5" s="1"/>
  <c r="AH64" i="5" s="1"/>
  <c r="S64" i="5"/>
  <c r="O64" i="5"/>
  <c r="M64" i="5"/>
  <c r="K64" i="5"/>
  <c r="X57" i="5"/>
  <c r="T57" i="5"/>
  <c r="Q57" i="5"/>
  <c r="P57" i="5"/>
  <c r="N57" i="5"/>
  <c r="L57" i="5"/>
  <c r="I57" i="5"/>
  <c r="H57" i="5"/>
  <c r="W105" i="5"/>
  <c r="AB105" i="5" s="1"/>
  <c r="AH105" i="5" s="1"/>
  <c r="X104" i="5"/>
  <c r="X103" i="5"/>
  <c r="X99" i="5"/>
  <c r="X98" i="5"/>
  <c r="X97" i="5"/>
  <c r="W100" i="5"/>
  <c r="AB100" i="5" s="1"/>
  <c r="AH100" i="5" s="1"/>
  <c r="W96" i="5"/>
  <c r="X93" i="5"/>
  <c r="X91" i="5"/>
  <c r="W92" i="5"/>
  <c r="AB92" i="5" s="1"/>
  <c r="AH92" i="5" s="1"/>
  <c r="X89" i="5"/>
  <c r="W90" i="5"/>
  <c r="AB90" i="5" s="1"/>
  <c r="AH90" i="5" s="1"/>
  <c r="X86" i="5"/>
  <c r="W88" i="5"/>
  <c r="AB88" i="5" s="1"/>
  <c r="AH88" i="5" s="1"/>
  <c r="X84" i="5"/>
  <c r="X83" i="5"/>
  <c r="W85" i="5"/>
  <c r="AB85" i="5" s="1"/>
  <c r="AH85" i="5" s="1"/>
  <c r="X81" i="5"/>
  <c r="W82" i="5"/>
  <c r="AB82" i="5" s="1"/>
  <c r="AH82" i="5" s="1"/>
  <c r="X79" i="5"/>
  <c r="X78" i="5"/>
  <c r="W80" i="5"/>
  <c r="AB80" i="5" s="1"/>
  <c r="AH80" i="5" s="1"/>
  <c r="X76" i="5"/>
  <c r="X75" i="5"/>
  <c r="X74" i="5"/>
  <c r="W77" i="5"/>
  <c r="AB77" i="5" s="1"/>
  <c r="AH77" i="5" s="1"/>
  <c r="X72" i="5"/>
  <c r="X71" i="5"/>
  <c r="W73" i="5"/>
  <c r="AB73" i="5" s="1"/>
  <c r="AH73" i="5" s="1"/>
  <c r="X69" i="5"/>
  <c r="W70" i="5"/>
  <c r="AB70" i="5" s="1"/>
  <c r="AH70" i="5" s="1"/>
  <c r="X67" i="5"/>
  <c r="X66" i="5"/>
  <c r="W68" i="5"/>
  <c r="AB68" i="5" s="1"/>
  <c r="AH68" i="5" s="1"/>
  <c r="X63" i="5"/>
  <c r="X62" i="5"/>
  <c r="X61" i="5"/>
  <c r="X59" i="5"/>
  <c r="X58" i="5"/>
  <c r="X56" i="5"/>
  <c r="X52" i="5"/>
  <c r="X51" i="5"/>
  <c r="X48" i="5"/>
  <c r="X47" i="5"/>
  <c r="W53" i="5"/>
  <c r="AB53" i="5" s="1"/>
  <c r="AH53" i="5" s="1"/>
  <c r="W49" i="5"/>
  <c r="AB49" i="5" s="1"/>
  <c r="AH49" i="5" s="1"/>
  <c r="X29" i="5"/>
  <c r="X28" i="5"/>
  <c r="W32" i="5"/>
  <c r="AB32" i="5" s="1"/>
  <c r="AH32" i="5" s="1"/>
  <c r="V28" i="5"/>
  <c r="T28" i="5"/>
  <c r="S32" i="5"/>
  <c r="Q28" i="5"/>
  <c r="P28" i="5"/>
  <c r="W26" i="5"/>
  <c r="AB26" i="5" s="1"/>
  <c r="AH26" i="5" s="1"/>
  <c r="X25" i="5"/>
  <c r="X21" i="5"/>
  <c r="X20" i="5"/>
  <c r="W22" i="5"/>
  <c r="AB22" i="5" s="1"/>
  <c r="AH22" i="5" s="1"/>
  <c r="X17" i="5"/>
  <c r="X16" i="5"/>
  <c r="X15" i="5"/>
  <c r="W18" i="5"/>
  <c r="AB18" i="5" s="1"/>
  <c r="AH18" i="5" s="1"/>
  <c r="X12" i="5"/>
  <c r="X11" i="5"/>
  <c r="X9" i="5"/>
  <c r="X8" i="5"/>
  <c r="W13" i="5"/>
  <c r="AB13" i="5" s="1"/>
  <c r="AH13" i="5" s="1"/>
  <c r="W5" i="5"/>
  <c r="AB5" i="5" s="1"/>
  <c r="AH5" i="5" s="1"/>
  <c r="U32" i="5"/>
  <c r="M32" i="5"/>
  <c r="K32" i="5"/>
  <c r="Q29" i="5"/>
  <c r="P29" i="5"/>
  <c r="N29" i="5"/>
  <c r="L29" i="5"/>
  <c r="I29" i="5"/>
  <c r="H29" i="5"/>
  <c r="F29" i="5"/>
  <c r="D29" i="5"/>
  <c r="N28" i="5"/>
  <c r="L28" i="5"/>
  <c r="I28" i="5"/>
  <c r="H28" i="5"/>
  <c r="F28" i="5"/>
  <c r="D28" i="5"/>
  <c r="AA89" i="4" l="1"/>
  <c r="AI57" i="5"/>
  <c r="AI29" i="5"/>
  <c r="W76" i="4"/>
  <c r="U81" i="4"/>
  <c r="AA88" i="4"/>
  <c r="J70" i="5"/>
  <c r="AA73" i="4"/>
  <c r="AA75" i="4"/>
  <c r="Q81" i="4"/>
  <c r="AA74" i="4"/>
  <c r="Z70" i="4"/>
  <c r="W81" i="4"/>
  <c r="V71" i="4"/>
  <c r="AA87" i="4"/>
  <c r="Y68" i="4"/>
  <c r="P32" i="5"/>
  <c r="AI28" i="5"/>
  <c r="AI9" i="5"/>
  <c r="AI11" i="5"/>
  <c r="N13" i="5"/>
  <c r="J68" i="5"/>
  <c r="AI8" i="5"/>
  <c r="AI12" i="5"/>
  <c r="F13" i="5"/>
  <c r="P13" i="5"/>
  <c r="T71" i="4"/>
  <c r="Z64" i="4"/>
  <c r="Y64" i="4"/>
  <c r="AC64" i="4"/>
  <c r="AI64" i="4" s="1"/>
  <c r="H32" i="5"/>
  <c r="T13" i="5"/>
  <c r="Z68" i="4"/>
  <c r="Y70" i="4"/>
  <c r="AC70" i="4"/>
  <c r="AI70" i="4" s="1"/>
  <c r="Y76" i="4"/>
  <c r="AC76" i="4"/>
  <c r="AI76" i="4" s="1"/>
  <c r="Y90" i="4"/>
  <c r="AC90" i="4"/>
  <c r="AI90" i="4" s="1"/>
  <c r="Q32" i="5"/>
  <c r="Y32" i="5"/>
  <c r="Z32" i="5" s="1"/>
  <c r="Z28" i="5"/>
  <c r="D13" i="5"/>
  <c r="J13" i="5" s="1"/>
  <c r="Q13" i="5"/>
  <c r="Z76" i="4"/>
  <c r="R81" i="4"/>
  <c r="W90" i="4"/>
  <c r="Z90" i="4"/>
  <c r="J100" i="5"/>
  <c r="J73" i="5"/>
  <c r="J105" i="5"/>
  <c r="J85" i="5"/>
  <c r="Z81" i="4"/>
  <c r="AC81" i="4"/>
  <c r="AI81" i="4" s="1"/>
  <c r="Y84" i="4"/>
  <c r="Z84" i="4"/>
  <c r="AC84" i="4"/>
  <c r="AI84" i="4" s="1"/>
  <c r="D32" i="5"/>
  <c r="F32" i="5"/>
  <c r="P64" i="5"/>
  <c r="J8" i="5"/>
  <c r="R8" i="5"/>
  <c r="J9" i="5"/>
  <c r="R9" i="5"/>
  <c r="J11" i="5"/>
  <c r="R11" i="5"/>
  <c r="J12" i="5"/>
  <c r="R12" i="5"/>
  <c r="L13" i="5"/>
  <c r="I32" i="5"/>
  <c r="J28" i="5"/>
  <c r="R28" i="5"/>
  <c r="N32" i="5"/>
  <c r="N64" i="5"/>
  <c r="J77" i="5"/>
  <c r="X32" i="5"/>
  <c r="J29" i="5"/>
  <c r="R29" i="5"/>
  <c r="L32" i="5"/>
  <c r="I13" i="5"/>
  <c r="J96" i="5"/>
  <c r="J53" i="5"/>
  <c r="R57" i="5"/>
  <c r="Q64" i="5"/>
  <c r="X71" i="4"/>
  <c r="AC71" i="4" s="1"/>
  <c r="AI71" i="4" s="1"/>
  <c r="L64" i="5"/>
  <c r="T64" i="5"/>
  <c r="Y81" i="4"/>
  <c r="AA81" i="4" s="1"/>
  <c r="T32" i="5"/>
  <c r="M53" i="5"/>
  <c r="W44" i="5"/>
  <c r="AB44" i="5" s="1"/>
  <c r="AH44" i="5" s="1"/>
  <c r="X41" i="5"/>
  <c r="O44" i="5"/>
  <c r="M44" i="5"/>
  <c r="K44" i="5"/>
  <c r="Y59" i="4"/>
  <c r="Y58" i="4"/>
  <c r="Y57" i="4"/>
  <c r="Y54" i="4"/>
  <c r="V55" i="4"/>
  <c r="T55" i="4"/>
  <c r="R54" i="4"/>
  <c r="P55" i="4"/>
  <c r="Q54" i="4"/>
  <c r="X55" i="4"/>
  <c r="W59" i="4"/>
  <c r="W58" i="4"/>
  <c r="W57" i="4"/>
  <c r="P60" i="4"/>
  <c r="N60" i="4"/>
  <c r="L60" i="4"/>
  <c r="M60" i="4" s="1"/>
  <c r="G60" i="4"/>
  <c r="E60" i="4"/>
  <c r="R59" i="4"/>
  <c r="U59" i="4" s="1"/>
  <c r="Q59" i="4"/>
  <c r="O59" i="4"/>
  <c r="M59" i="4"/>
  <c r="J59" i="4"/>
  <c r="I59" i="4"/>
  <c r="G59" i="4"/>
  <c r="E59" i="4"/>
  <c r="R58" i="4"/>
  <c r="U58" i="4" s="1"/>
  <c r="Q58" i="4"/>
  <c r="O58" i="4"/>
  <c r="M58" i="4"/>
  <c r="J58" i="4"/>
  <c r="I58" i="4"/>
  <c r="G58" i="4"/>
  <c r="E58" i="4"/>
  <c r="R57" i="4"/>
  <c r="U57" i="4" s="1"/>
  <c r="Q57" i="4"/>
  <c r="O57" i="4"/>
  <c r="M57" i="4"/>
  <c r="J57" i="4"/>
  <c r="I57" i="4"/>
  <c r="G57" i="4"/>
  <c r="E57" i="4"/>
  <c r="Y50" i="4"/>
  <c r="Y48" i="4"/>
  <c r="X49" i="4"/>
  <c r="P51" i="4"/>
  <c r="N51" i="4"/>
  <c r="L51" i="4"/>
  <c r="R50" i="4"/>
  <c r="Q50" i="4"/>
  <c r="O50" i="4"/>
  <c r="M50" i="4"/>
  <c r="J50" i="4"/>
  <c r="I50" i="4"/>
  <c r="I51" i="4" s="1"/>
  <c r="G50" i="4"/>
  <c r="G51" i="4" s="1"/>
  <c r="E50" i="4"/>
  <c r="E51" i="4" s="1"/>
  <c r="P49" i="4"/>
  <c r="N49" i="4"/>
  <c r="L49" i="4"/>
  <c r="R48" i="4"/>
  <c r="Q48" i="4"/>
  <c r="O48" i="4"/>
  <c r="M48" i="4"/>
  <c r="J48" i="4"/>
  <c r="I48" i="4"/>
  <c r="I49" i="4" s="1"/>
  <c r="G48" i="4"/>
  <c r="G49" i="4" s="1"/>
  <c r="E48" i="4"/>
  <c r="E49" i="4" s="1"/>
  <c r="T60" i="4"/>
  <c r="Z60" i="4" s="1"/>
  <c r="Y53" i="4"/>
  <c r="AJ59" i="4" l="1"/>
  <c r="R13" i="5"/>
  <c r="AI32" i="5"/>
  <c r="R32" i="5"/>
  <c r="O51" i="4"/>
  <c r="AJ58" i="4"/>
  <c r="J32" i="5"/>
  <c r="Q49" i="4"/>
  <c r="S50" i="4"/>
  <c r="Q51" i="4"/>
  <c r="AA58" i="4"/>
  <c r="O60" i="4"/>
  <c r="Z71" i="4"/>
  <c r="S48" i="4"/>
  <c r="R49" i="4"/>
  <c r="R51" i="4"/>
  <c r="I60" i="4"/>
  <c r="K60" i="4" s="1"/>
  <c r="W60" i="4"/>
  <c r="Y55" i="4"/>
  <c r="AC55" i="4"/>
  <c r="AI55" i="4" s="1"/>
  <c r="Z55" i="4"/>
  <c r="AJ48" i="4"/>
  <c r="M51" i="4"/>
  <c r="J60" i="4"/>
  <c r="AJ57" i="4"/>
  <c r="AA59" i="4"/>
  <c r="W55" i="4"/>
  <c r="AA57" i="4"/>
  <c r="AJ50" i="4"/>
  <c r="X61" i="4"/>
  <c r="AC61" i="4" s="1"/>
  <c r="AI61" i="4" s="1"/>
  <c r="AC49" i="4"/>
  <c r="AI49" i="4" s="1"/>
  <c r="K57" i="4"/>
  <c r="S57" i="4"/>
  <c r="K58" i="4"/>
  <c r="S58" i="4"/>
  <c r="K59" i="4"/>
  <c r="S59" i="4"/>
  <c r="P61" i="4"/>
  <c r="U55" i="4"/>
  <c r="R64" i="5"/>
  <c r="I44" i="5"/>
  <c r="Y71" i="4"/>
  <c r="Q60" i="4"/>
  <c r="Q44" i="5"/>
  <c r="S44" i="5" s="1"/>
  <c r="R60" i="4"/>
  <c r="U60" i="4" s="1"/>
  <c r="Y60" i="4"/>
  <c r="O49" i="4"/>
  <c r="K50" i="4"/>
  <c r="K51" i="4" s="1"/>
  <c r="K48" i="4"/>
  <c r="K49" i="4" s="1"/>
  <c r="M49" i="4"/>
  <c r="W39" i="5"/>
  <c r="AB39" i="5" s="1"/>
  <c r="AH39" i="5" s="1"/>
  <c r="Z4" i="3"/>
  <c r="Y45" i="4"/>
  <c r="Y44" i="4"/>
  <c r="Y43" i="4"/>
  <c r="Y42" i="4"/>
  <c r="X46" i="4"/>
  <c r="AC46" i="4" s="1"/>
  <c r="AI46" i="4" s="1"/>
  <c r="Y39" i="4"/>
  <c r="Y38" i="4"/>
  <c r="Y37" i="4"/>
  <c r="Y30" i="4"/>
  <c r="X40" i="4"/>
  <c r="AC40" i="4" s="1"/>
  <c r="AI40" i="4" s="1"/>
  <c r="Y27" i="4"/>
  <c r="Y26" i="4"/>
  <c r="Y25" i="4"/>
  <c r="X28" i="4"/>
  <c r="AC28" i="4" s="1"/>
  <c r="AI28" i="4" s="1"/>
  <c r="Y22" i="4"/>
  <c r="Y21" i="4"/>
  <c r="Y20" i="4"/>
  <c r="Y13" i="4"/>
  <c r="Y12" i="4"/>
  <c r="X23" i="4"/>
  <c r="AC23" i="4" s="1"/>
  <c r="AI23" i="4" s="1"/>
  <c r="Z9" i="4"/>
  <c r="Z8" i="4"/>
  <c r="Z7" i="4"/>
  <c r="Z6" i="4"/>
  <c r="Z5" i="4"/>
  <c r="Y9" i="4"/>
  <c r="Y8" i="4"/>
  <c r="Y7" i="4"/>
  <c r="Y6" i="4"/>
  <c r="Y5" i="4"/>
  <c r="Y4" i="4"/>
  <c r="X10" i="4"/>
  <c r="AC10" i="4" s="1"/>
  <c r="AI10" i="4" s="1"/>
  <c r="Y50" i="3"/>
  <c r="Y49" i="3"/>
  <c r="Y48" i="3"/>
  <c r="Y47" i="3"/>
  <c r="X51" i="3"/>
  <c r="AC51" i="3" s="1"/>
  <c r="AI51" i="3" s="1"/>
  <c r="Y44" i="3"/>
  <c r="Y43" i="3"/>
  <c r="Y42" i="3"/>
  <c r="Y40" i="3"/>
  <c r="Y39" i="3"/>
  <c r="Y38" i="3"/>
  <c r="X45" i="3"/>
  <c r="AC45" i="3" s="1"/>
  <c r="AI45" i="3" s="1"/>
  <c r="Z35" i="3"/>
  <c r="Y35" i="3"/>
  <c r="Z33" i="3"/>
  <c r="Y33" i="3"/>
  <c r="Z32" i="3"/>
  <c r="Y32" i="3"/>
  <c r="X36" i="3"/>
  <c r="AC36" i="3" s="1"/>
  <c r="AI36" i="3" s="1"/>
  <c r="Z29" i="3"/>
  <c r="Y29" i="3"/>
  <c r="Z28" i="3"/>
  <c r="Y28" i="3"/>
  <c r="Z27" i="3"/>
  <c r="Y27" i="3"/>
  <c r="Z26" i="3"/>
  <c r="Y26" i="3"/>
  <c r="Z25" i="3"/>
  <c r="Y25" i="3"/>
  <c r="Z21" i="3"/>
  <c r="Y21" i="3"/>
  <c r="X30" i="3"/>
  <c r="AC30" i="3" s="1"/>
  <c r="AI30" i="3" s="1"/>
  <c r="Z19" i="3"/>
  <c r="Y19" i="3"/>
  <c r="Z18" i="3"/>
  <c r="Y18" i="3"/>
  <c r="Z17" i="3"/>
  <c r="Y17" i="3"/>
  <c r="Z14" i="3"/>
  <c r="Y14" i="3"/>
  <c r="AA14" i="3" s="1"/>
  <c r="Z13" i="3"/>
  <c r="Y13" i="3"/>
  <c r="Z12" i="3"/>
  <c r="Y12" i="3"/>
  <c r="Z10" i="3"/>
  <c r="Y10" i="3"/>
  <c r="Z9" i="3"/>
  <c r="Y9" i="3"/>
  <c r="Z8" i="3"/>
  <c r="Y8" i="3"/>
  <c r="Z7" i="3"/>
  <c r="Y7" i="3"/>
  <c r="Z6" i="3"/>
  <c r="Y6" i="3"/>
  <c r="Z5" i="3"/>
  <c r="Y5" i="3"/>
  <c r="Y4" i="3"/>
  <c r="Y53" i="2"/>
  <c r="Y52" i="2"/>
  <c r="Y51" i="2"/>
  <c r="Y50" i="2"/>
  <c r="Y48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X54" i="2"/>
  <c r="Y31" i="2"/>
  <c r="Y30" i="2"/>
  <c r="Y29" i="2"/>
  <c r="Y27" i="2"/>
  <c r="Y23" i="2"/>
  <c r="Y22" i="2"/>
  <c r="X32" i="2"/>
  <c r="AC32" i="2" s="1"/>
  <c r="AI32" i="2" s="1"/>
  <c r="Z19" i="2"/>
  <c r="Z17" i="2"/>
  <c r="AJ17" i="2" s="1"/>
  <c r="Z16" i="2"/>
  <c r="Z15" i="2"/>
  <c r="Z14" i="2"/>
  <c r="Z13" i="2"/>
  <c r="Z12" i="2"/>
  <c r="Z11" i="2"/>
  <c r="Z10" i="2"/>
  <c r="Z9" i="2"/>
  <c r="Z8" i="2"/>
  <c r="Z7" i="2"/>
  <c r="Z6" i="2"/>
  <c r="Z5" i="2"/>
  <c r="Y19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Z4" i="2"/>
  <c r="Y4" i="2"/>
  <c r="S51" i="4" l="1"/>
  <c r="S60" i="4"/>
  <c r="AA55" i="4"/>
  <c r="AC54" i="2"/>
  <c r="AI54" i="2" s="1"/>
  <c r="AJ60" i="4"/>
  <c r="AA60" i="4"/>
  <c r="U44" i="5"/>
  <c r="X44" i="5" s="1"/>
  <c r="S49" i="4"/>
  <c r="W51" i="2"/>
  <c r="Z51" i="2" s="1"/>
  <c r="AA51" i="2" s="1"/>
  <c r="Y44" i="5" l="1"/>
  <c r="W70" i="4"/>
  <c r="W68" i="4"/>
  <c r="W64" i="4"/>
  <c r="W54" i="4"/>
  <c r="W53" i="4"/>
  <c r="W50" i="4"/>
  <c r="W48" i="4"/>
  <c r="W25" i="4"/>
  <c r="W5" i="4"/>
  <c r="U54" i="4"/>
  <c r="U53" i="4"/>
  <c r="U27" i="4"/>
  <c r="U4" i="4"/>
  <c r="V4" i="5"/>
  <c r="T104" i="5"/>
  <c r="T103" i="5"/>
  <c r="T99" i="5"/>
  <c r="T98" i="5"/>
  <c r="T97" i="5"/>
  <c r="T93" i="5"/>
  <c r="T91" i="5"/>
  <c r="T89" i="5"/>
  <c r="T86" i="5"/>
  <c r="T84" i="5"/>
  <c r="T83" i="5"/>
  <c r="T81" i="5"/>
  <c r="T79" i="5"/>
  <c r="T78" i="5"/>
  <c r="T76" i="5"/>
  <c r="T75" i="5"/>
  <c r="T74" i="5"/>
  <c r="T72" i="5"/>
  <c r="T71" i="5"/>
  <c r="T69" i="5"/>
  <c r="T67" i="5"/>
  <c r="T66" i="5"/>
  <c r="T63" i="5"/>
  <c r="T62" i="5"/>
  <c r="T61" i="5"/>
  <c r="T59" i="5"/>
  <c r="T58" i="5"/>
  <c r="T56" i="5"/>
  <c r="T52" i="5"/>
  <c r="T51" i="5"/>
  <c r="T48" i="5"/>
  <c r="T47" i="5"/>
  <c r="T29" i="5"/>
  <c r="T21" i="5"/>
  <c r="T20" i="5"/>
  <c r="T17" i="5"/>
  <c r="T16" i="5"/>
  <c r="T15" i="5"/>
  <c r="T11" i="5"/>
  <c r="T9" i="5"/>
  <c r="T8" i="5"/>
  <c r="T4" i="5"/>
  <c r="P4" i="5"/>
  <c r="N66" i="5"/>
  <c r="N104" i="5"/>
  <c r="N103" i="5"/>
  <c r="N99" i="5"/>
  <c r="N98" i="5"/>
  <c r="N97" i="5"/>
  <c r="N93" i="5"/>
  <c r="N91" i="5"/>
  <c r="N90" i="5"/>
  <c r="N89" i="5"/>
  <c r="N87" i="5"/>
  <c r="N86" i="5"/>
  <c r="N84" i="5"/>
  <c r="N83" i="5"/>
  <c r="N81" i="5"/>
  <c r="N79" i="5"/>
  <c r="N78" i="5"/>
  <c r="N76" i="5"/>
  <c r="N75" i="5"/>
  <c r="N74" i="5"/>
  <c r="N72" i="5"/>
  <c r="N71" i="5"/>
  <c r="N69" i="5"/>
  <c r="N67" i="5"/>
  <c r="N21" i="5"/>
  <c r="N25" i="5"/>
  <c r="N20" i="5"/>
  <c r="N17" i="5"/>
  <c r="N16" i="5"/>
  <c r="N15" i="5"/>
  <c r="N4" i="5"/>
  <c r="L104" i="5"/>
  <c r="L103" i="5"/>
  <c r="L99" i="5"/>
  <c r="L98" i="5"/>
  <c r="L97" i="5"/>
  <c r="L93" i="5"/>
  <c r="L91" i="5"/>
  <c r="L90" i="5"/>
  <c r="L89" i="5"/>
  <c r="L87" i="5"/>
  <c r="L86" i="5"/>
  <c r="L84" i="5"/>
  <c r="L83" i="5"/>
  <c r="L81" i="5"/>
  <c r="L79" i="5"/>
  <c r="L78" i="5"/>
  <c r="L76" i="5"/>
  <c r="L75" i="5"/>
  <c r="L74" i="5"/>
  <c r="L72" i="5"/>
  <c r="L71" i="5"/>
  <c r="L69" i="5"/>
  <c r="L67" i="5"/>
  <c r="L66" i="5"/>
  <c r="L63" i="5"/>
  <c r="L62" i="5"/>
  <c r="L61" i="5"/>
  <c r="L59" i="5"/>
  <c r="L58" i="5"/>
  <c r="L56" i="5"/>
  <c r="L52" i="5"/>
  <c r="L51" i="5"/>
  <c r="L48" i="5"/>
  <c r="L47" i="5"/>
  <c r="L41" i="5"/>
  <c r="L38" i="5"/>
  <c r="L37" i="5"/>
  <c r="L36" i="5"/>
  <c r="L25" i="5"/>
  <c r="E87" i="4"/>
  <c r="J87" i="4"/>
  <c r="E88" i="4"/>
  <c r="J88" i="4"/>
  <c r="E89" i="4"/>
  <c r="J89" i="4"/>
  <c r="M89" i="4"/>
  <c r="M73" i="4"/>
  <c r="M69" i="4"/>
  <c r="M70" i="4" s="1"/>
  <c r="L55" i="4"/>
  <c r="M54" i="4"/>
  <c r="J54" i="4"/>
  <c r="AJ54" i="4" s="1"/>
  <c r="I54" i="4"/>
  <c r="G54" i="4"/>
  <c r="E54" i="4"/>
  <c r="M53" i="4"/>
  <c r="J53" i="4"/>
  <c r="I53" i="4"/>
  <c r="G53" i="4"/>
  <c r="E53" i="4"/>
  <c r="AA53" i="4" l="1"/>
  <c r="AA54" i="4"/>
  <c r="K87" i="4"/>
  <c r="J61" i="4"/>
  <c r="G61" i="4"/>
  <c r="L87" i="4"/>
  <c r="Z4" i="5"/>
  <c r="L88" i="4"/>
  <c r="M88" i="4" s="1"/>
  <c r="K53" i="4"/>
  <c r="Z44" i="5"/>
  <c r="AI44" i="5"/>
  <c r="E61" i="4"/>
  <c r="I61" i="4"/>
  <c r="L61" i="4"/>
  <c r="M55" i="4"/>
  <c r="G55" i="4"/>
  <c r="K88" i="4"/>
  <c r="E55" i="4"/>
  <c r="K54" i="4"/>
  <c r="I55" i="4"/>
  <c r="K89" i="4"/>
  <c r="K61" i="4" l="1"/>
  <c r="M87" i="4"/>
  <c r="M61" i="4"/>
  <c r="K55" i="4"/>
  <c r="W12" i="4"/>
  <c r="U12" i="4"/>
  <c r="R12" i="4"/>
  <c r="Q12" i="4"/>
  <c r="AA12" i="4" l="1"/>
  <c r="T51" i="3"/>
  <c r="W47" i="3"/>
  <c r="Z47" i="3" s="1"/>
  <c r="U47" i="3"/>
  <c r="W44" i="3"/>
  <c r="Z44" i="3" s="1"/>
  <c r="W43" i="3"/>
  <c r="Z43" i="3" s="1"/>
  <c r="W42" i="3"/>
  <c r="Z42" i="3" s="1"/>
  <c r="W41" i="3"/>
  <c r="Z41" i="3" s="1"/>
  <c r="W40" i="3"/>
  <c r="Z40" i="3" s="1"/>
  <c r="W39" i="3"/>
  <c r="Z39" i="3" s="1"/>
  <c r="W38" i="3"/>
  <c r="Z38" i="3" s="1"/>
  <c r="T45" i="3"/>
  <c r="U38" i="3"/>
  <c r="U40" i="3"/>
  <c r="U39" i="3"/>
  <c r="AA39" i="3" s="1"/>
  <c r="V36" i="3"/>
  <c r="Y36" i="3" s="1"/>
  <c r="W33" i="3"/>
  <c r="W28" i="3"/>
  <c r="V30" i="3"/>
  <c r="Y30" i="3" s="1"/>
  <c r="W19" i="3"/>
  <c r="U19" i="3"/>
  <c r="V54" i="2"/>
  <c r="Y54" i="2" s="1"/>
  <c r="T54" i="2"/>
  <c r="U42" i="2"/>
  <c r="U44" i="2"/>
  <c r="W53" i="2"/>
  <c r="Z53" i="2" s="1"/>
  <c r="AA53" i="2" s="1"/>
  <c r="W52" i="2"/>
  <c r="Z52" i="2" s="1"/>
  <c r="AA52" i="2" s="1"/>
  <c r="W50" i="2"/>
  <c r="Z50" i="2" s="1"/>
  <c r="AA50" i="2" s="1"/>
  <c r="W42" i="2"/>
  <c r="Z42" i="2" s="1"/>
  <c r="AA42" i="2" s="1"/>
  <c r="W41" i="2"/>
  <c r="Z41" i="2" s="1"/>
  <c r="AA41" i="2" s="1"/>
  <c r="U41" i="2"/>
  <c r="AA38" i="3" l="1"/>
  <c r="AA47" i="3"/>
  <c r="AA19" i="3"/>
  <c r="AA40" i="3"/>
  <c r="W54" i="2"/>
  <c r="Z54" i="2" s="1"/>
  <c r="AA54" i="2" s="1"/>
  <c r="W36" i="2"/>
  <c r="Z36" i="2" s="1"/>
  <c r="AA36" i="2" s="1"/>
  <c r="U36" i="2"/>
  <c r="W35" i="2"/>
  <c r="Z35" i="2" s="1"/>
  <c r="AA35" i="2" s="1"/>
  <c r="U35" i="2"/>
  <c r="W46" i="2" l="1"/>
  <c r="Z46" i="2" s="1"/>
  <c r="AA46" i="2" s="1"/>
  <c r="U46" i="2"/>
  <c r="W48" i="2"/>
  <c r="Z48" i="2" s="1"/>
  <c r="AA48" i="2" s="1"/>
  <c r="U48" i="2"/>
  <c r="W38" i="2"/>
  <c r="Z38" i="2" s="1"/>
  <c r="AA38" i="2" s="1"/>
  <c r="R14" i="2" l="1"/>
  <c r="Q14" i="2"/>
  <c r="O14" i="2"/>
  <c r="M14" i="2"/>
  <c r="J14" i="2"/>
  <c r="AJ14" i="2" s="1"/>
  <c r="I14" i="2"/>
  <c r="G14" i="2"/>
  <c r="S14" i="2" l="1"/>
  <c r="W7" i="3"/>
  <c r="W5" i="3"/>
  <c r="AA5" i="3" s="1"/>
  <c r="U105" i="5" l="1"/>
  <c r="S105" i="5"/>
  <c r="V104" i="5"/>
  <c r="Z104" i="5" s="1"/>
  <c r="V103" i="5"/>
  <c r="Z103" i="5" s="1"/>
  <c r="U100" i="5"/>
  <c r="S100" i="5"/>
  <c r="V99" i="5"/>
  <c r="Z99" i="5" s="1"/>
  <c r="V98" i="5"/>
  <c r="Z98" i="5" s="1"/>
  <c r="V97" i="5"/>
  <c r="Z97" i="5" s="1"/>
  <c r="U96" i="5"/>
  <c r="X96" i="5" s="1"/>
  <c r="S96" i="5"/>
  <c r="V93" i="5"/>
  <c r="Z93" i="5" s="1"/>
  <c r="U92" i="5"/>
  <c r="S92" i="5"/>
  <c r="V91" i="5"/>
  <c r="Z91" i="5" s="1"/>
  <c r="U90" i="5"/>
  <c r="X90" i="5" s="1"/>
  <c r="S90" i="5"/>
  <c r="V89" i="5"/>
  <c r="Z89" i="5" s="1"/>
  <c r="U88" i="5"/>
  <c r="S88" i="5"/>
  <c r="V86" i="5"/>
  <c r="Z86" i="5" s="1"/>
  <c r="U85" i="5"/>
  <c r="S85" i="5"/>
  <c r="V84" i="5"/>
  <c r="Z84" i="5" s="1"/>
  <c r="V83" i="5"/>
  <c r="Z83" i="5" s="1"/>
  <c r="U82" i="5"/>
  <c r="S82" i="5"/>
  <c r="V81" i="5"/>
  <c r="Z81" i="5" s="1"/>
  <c r="U80" i="5"/>
  <c r="X80" i="5" s="1"/>
  <c r="S80" i="5"/>
  <c r="V79" i="5"/>
  <c r="Z79" i="5" s="1"/>
  <c r="V78" i="5"/>
  <c r="Z78" i="5" s="1"/>
  <c r="U77" i="5"/>
  <c r="X77" i="5" s="1"/>
  <c r="S77" i="5"/>
  <c r="V76" i="5"/>
  <c r="Z76" i="5" s="1"/>
  <c r="V75" i="5"/>
  <c r="Z75" i="5" s="1"/>
  <c r="V74" i="5"/>
  <c r="Z74" i="5" s="1"/>
  <c r="U73" i="5"/>
  <c r="S73" i="5"/>
  <c r="V72" i="5"/>
  <c r="Z72" i="5" s="1"/>
  <c r="V71" i="5"/>
  <c r="Z71" i="5" s="1"/>
  <c r="U70" i="5"/>
  <c r="S70" i="5"/>
  <c r="V69" i="5"/>
  <c r="Z69" i="5" s="1"/>
  <c r="U68" i="5"/>
  <c r="X68" i="5" s="1"/>
  <c r="S68" i="5"/>
  <c r="V67" i="5"/>
  <c r="Z67" i="5" s="1"/>
  <c r="V66" i="5"/>
  <c r="Z66" i="5" s="1"/>
  <c r="U64" i="5"/>
  <c r="V63" i="5"/>
  <c r="Z63" i="5" s="1"/>
  <c r="V62" i="5"/>
  <c r="Z62" i="5" s="1"/>
  <c r="V61" i="5"/>
  <c r="Z61" i="5" s="1"/>
  <c r="V59" i="5"/>
  <c r="Z59" i="5" s="1"/>
  <c r="V58" i="5"/>
  <c r="Z58" i="5" s="1"/>
  <c r="V57" i="5"/>
  <c r="Z57" i="5" s="1"/>
  <c r="V56" i="5"/>
  <c r="Z56" i="5" s="1"/>
  <c r="U53" i="5"/>
  <c r="X53" i="5" s="1"/>
  <c r="S53" i="5"/>
  <c r="V52" i="5"/>
  <c r="V51" i="5"/>
  <c r="Z51" i="5" s="1"/>
  <c r="U49" i="5"/>
  <c r="X49" i="5" s="1"/>
  <c r="S49" i="5"/>
  <c r="V48" i="5"/>
  <c r="Z48" i="5" s="1"/>
  <c r="V47" i="5"/>
  <c r="Z47" i="5" s="1"/>
  <c r="V29" i="5"/>
  <c r="Z29" i="5" s="1"/>
  <c r="U26" i="5"/>
  <c r="S26" i="5"/>
  <c r="V25" i="5"/>
  <c r="U22" i="5"/>
  <c r="S22" i="5"/>
  <c r="V21" i="5"/>
  <c r="Z21" i="5" s="1"/>
  <c r="V20" i="5"/>
  <c r="Z20" i="5" s="1"/>
  <c r="U18" i="5"/>
  <c r="S18" i="5"/>
  <c r="V17" i="5"/>
  <c r="Z17" i="5" s="1"/>
  <c r="V16" i="5"/>
  <c r="Z16" i="5" s="1"/>
  <c r="V15" i="5"/>
  <c r="Z15" i="5" s="1"/>
  <c r="U13" i="5"/>
  <c r="Y13" i="5" s="1"/>
  <c r="AI13" i="5" s="1"/>
  <c r="V12" i="5"/>
  <c r="Z12" i="5" s="1"/>
  <c r="V11" i="5"/>
  <c r="Z11" i="5" s="1"/>
  <c r="V9" i="5"/>
  <c r="Z9" i="5" s="1"/>
  <c r="V8" i="5"/>
  <c r="Z8" i="5" s="1"/>
  <c r="U5" i="5"/>
  <c r="X5" i="5" s="1"/>
  <c r="S5" i="5"/>
  <c r="V51" i="4"/>
  <c r="Y51" i="4" s="1"/>
  <c r="V49" i="4"/>
  <c r="Y5" i="5" l="1"/>
  <c r="Y18" i="5"/>
  <c r="Y22" i="5"/>
  <c r="Z22" i="5" s="1"/>
  <c r="Y49" i="5"/>
  <c r="Y53" i="5"/>
  <c r="Z53" i="5" s="1"/>
  <c r="Y68" i="5"/>
  <c r="Y77" i="5"/>
  <c r="Y80" i="5"/>
  <c r="Y92" i="5"/>
  <c r="Y100" i="5"/>
  <c r="Y105" i="5"/>
  <c r="Y88" i="5"/>
  <c r="Y90" i="5"/>
  <c r="V61" i="4"/>
  <c r="Y61" i="4" s="1"/>
  <c r="Y49" i="4"/>
  <c r="Y26" i="5"/>
  <c r="Z26" i="5" s="1"/>
  <c r="Y70" i="5"/>
  <c r="Y73" i="5"/>
  <c r="Y82" i="5"/>
  <c r="Y85" i="5"/>
  <c r="Y96" i="5"/>
  <c r="X64" i="5"/>
  <c r="Y64" i="5"/>
  <c r="V18" i="5"/>
  <c r="X18" i="5"/>
  <c r="V22" i="5"/>
  <c r="X22" i="5"/>
  <c r="V88" i="5"/>
  <c r="X88" i="5"/>
  <c r="X13" i="5"/>
  <c r="V26" i="5"/>
  <c r="X26" i="5"/>
  <c r="V70" i="5"/>
  <c r="X70" i="5"/>
  <c r="V73" i="5"/>
  <c r="X73" i="5"/>
  <c r="V82" i="5"/>
  <c r="X82" i="5"/>
  <c r="V85" i="5"/>
  <c r="X85" i="5"/>
  <c r="V92" i="5"/>
  <c r="X92" i="5"/>
  <c r="V100" i="5"/>
  <c r="X100" i="5"/>
  <c r="V105" i="5"/>
  <c r="X105" i="5"/>
  <c r="V64" i="5"/>
  <c r="V32" i="5"/>
  <c r="V5" i="5"/>
  <c r="V49" i="5"/>
  <c r="V53" i="5"/>
  <c r="V90" i="5"/>
  <c r="V13" i="5"/>
  <c r="V68" i="5"/>
  <c r="V77" i="5"/>
  <c r="V80" i="5"/>
  <c r="V96" i="5"/>
  <c r="U50" i="4"/>
  <c r="AA50" i="4" s="1"/>
  <c r="U48" i="4"/>
  <c r="AA48" i="4" s="1"/>
  <c r="T51" i="4"/>
  <c r="T49" i="4"/>
  <c r="W45" i="4"/>
  <c r="W44" i="4"/>
  <c r="W43" i="4"/>
  <c r="W42" i="4"/>
  <c r="U45" i="4"/>
  <c r="AA45" i="4" s="1"/>
  <c r="U44" i="4"/>
  <c r="U43" i="4"/>
  <c r="U42" i="4"/>
  <c r="AA42" i="4" s="1"/>
  <c r="V46" i="4"/>
  <c r="Y46" i="4" s="1"/>
  <c r="T46" i="4"/>
  <c r="W39" i="4"/>
  <c r="W38" i="4"/>
  <c r="W37" i="4"/>
  <c r="W30" i="4"/>
  <c r="U39" i="4"/>
  <c r="U38" i="4"/>
  <c r="U37" i="4"/>
  <c r="U30" i="4"/>
  <c r="V40" i="4"/>
  <c r="Y40" i="4" s="1"/>
  <c r="T40" i="4"/>
  <c r="W27" i="4"/>
  <c r="AA27" i="4" s="1"/>
  <c r="W26" i="4"/>
  <c r="U26" i="4"/>
  <c r="U25" i="4"/>
  <c r="AA25" i="4" s="1"/>
  <c r="V28" i="4"/>
  <c r="Y28" i="4" s="1"/>
  <c r="T28" i="4"/>
  <c r="W22" i="4"/>
  <c r="W21" i="4"/>
  <c r="W20" i="4"/>
  <c r="W13" i="4"/>
  <c r="U22" i="4"/>
  <c r="AA22" i="4" s="1"/>
  <c r="U21" i="4"/>
  <c r="U20" i="4"/>
  <c r="U13" i="4"/>
  <c r="V23" i="4"/>
  <c r="Y23" i="4" s="1"/>
  <c r="T23" i="4"/>
  <c r="V10" i="4"/>
  <c r="Y10" i="4" s="1"/>
  <c r="T10" i="4"/>
  <c r="W9" i="4"/>
  <c r="W8" i="4"/>
  <c r="W7" i="4"/>
  <c r="W6" i="4"/>
  <c r="W4" i="4"/>
  <c r="AA4" i="4" s="1"/>
  <c r="U9" i="4"/>
  <c r="U8" i="4"/>
  <c r="U7" i="4"/>
  <c r="U6" i="4"/>
  <c r="U5" i="4"/>
  <c r="AA5" i="4" s="1"/>
  <c r="W50" i="3"/>
  <c r="Z50" i="3" s="1"/>
  <c r="U50" i="3"/>
  <c r="W49" i="3"/>
  <c r="Z49" i="3" s="1"/>
  <c r="W48" i="3"/>
  <c r="Z48" i="3" s="1"/>
  <c r="U49" i="3"/>
  <c r="U48" i="3"/>
  <c r="V51" i="3"/>
  <c r="U44" i="3"/>
  <c r="AA44" i="3" s="1"/>
  <c r="U43" i="3"/>
  <c r="AA43" i="3" s="1"/>
  <c r="U42" i="3"/>
  <c r="AA42" i="3" s="1"/>
  <c r="U41" i="3"/>
  <c r="AA41" i="3" s="1"/>
  <c r="U32" i="3"/>
  <c r="V45" i="3"/>
  <c r="W35" i="3"/>
  <c r="W32" i="3"/>
  <c r="U35" i="3"/>
  <c r="U33" i="3"/>
  <c r="AA33" i="3" s="1"/>
  <c r="T36" i="3"/>
  <c r="W29" i="3"/>
  <c r="W27" i="3"/>
  <c r="W26" i="3"/>
  <c r="W25" i="3"/>
  <c r="W21" i="3"/>
  <c r="U29" i="3"/>
  <c r="AA29" i="3" s="1"/>
  <c r="U28" i="3"/>
  <c r="AA28" i="3" s="1"/>
  <c r="U27" i="3"/>
  <c r="U26" i="3"/>
  <c r="U25" i="3"/>
  <c r="U21" i="3"/>
  <c r="T30" i="3"/>
  <c r="AA35" i="3" l="1"/>
  <c r="AA43" i="4"/>
  <c r="AA44" i="4"/>
  <c r="AA21" i="3"/>
  <c r="AA49" i="3"/>
  <c r="AA25" i="3"/>
  <c r="AA37" i="4"/>
  <c r="AA32" i="3"/>
  <c r="AA9" i="4"/>
  <c r="Z23" i="4"/>
  <c r="AA21" i="4"/>
  <c r="Z28" i="4"/>
  <c r="AA30" i="4"/>
  <c r="W49" i="4"/>
  <c r="Z49" i="4"/>
  <c r="AJ49" i="4" s="1"/>
  <c r="W51" i="4"/>
  <c r="Z51" i="4"/>
  <c r="AJ51" i="4" s="1"/>
  <c r="T61" i="4"/>
  <c r="AA26" i="3"/>
  <c r="AA48" i="3"/>
  <c r="AA50" i="3"/>
  <c r="AA7" i="4"/>
  <c r="Z10" i="4"/>
  <c r="AA13" i="4"/>
  <c r="Z40" i="4"/>
  <c r="AA38" i="4"/>
  <c r="Z46" i="4"/>
  <c r="AA20" i="4"/>
  <c r="AA26" i="4"/>
  <c r="AA39" i="4"/>
  <c r="Z64" i="5"/>
  <c r="Z13" i="5"/>
  <c r="AA27" i="3"/>
  <c r="W36" i="3"/>
  <c r="Z36" i="3"/>
  <c r="W45" i="3"/>
  <c r="Y45" i="3"/>
  <c r="Z45" i="3" s="1"/>
  <c r="W51" i="3"/>
  <c r="Y51" i="3"/>
  <c r="Z51" i="3" s="1"/>
  <c r="W30" i="3"/>
  <c r="Z30" i="3"/>
  <c r="AA8" i="4"/>
  <c r="AA6" i="4"/>
  <c r="W28" i="4"/>
  <c r="W10" i="4"/>
  <c r="W40" i="4"/>
  <c r="W46" i="4"/>
  <c r="W23" i="4"/>
  <c r="W18" i="3"/>
  <c r="W17" i="3"/>
  <c r="W13" i="3"/>
  <c r="W12" i="3"/>
  <c r="W10" i="3"/>
  <c r="W9" i="3"/>
  <c r="W8" i="3"/>
  <c r="W6" i="3"/>
  <c r="W4" i="3"/>
  <c r="U18" i="3"/>
  <c r="U17" i="3"/>
  <c r="AA17" i="3" s="1"/>
  <c r="U13" i="3"/>
  <c r="U12" i="3"/>
  <c r="AA12" i="3" s="1"/>
  <c r="U10" i="3"/>
  <c r="U9" i="3"/>
  <c r="AA9" i="3" s="1"/>
  <c r="U8" i="3"/>
  <c r="U7" i="3"/>
  <c r="AA7" i="3" s="1"/>
  <c r="U6" i="3"/>
  <c r="U4" i="3"/>
  <c r="W61" i="4" l="1"/>
  <c r="Z61" i="4"/>
  <c r="AA4" i="3"/>
  <c r="AA6" i="3"/>
  <c r="AA8" i="3"/>
  <c r="AA13" i="3"/>
  <c r="AA10" i="3"/>
  <c r="AA18" i="3"/>
  <c r="W45" i="2"/>
  <c r="Z45" i="2" s="1"/>
  <c r="AA45" i="2" s="1"/>
  <c r="W44" i="2"/>
  <c r="Z44" i="2" s="1"/>
  <c r="AA44" i="2" s="1"/>
  <c r="W43" i="2"/>
  <c r="Z43" i="2" s="1"/>
  <c r="AA43" i="2" s="1"/>
  <c r="W40" i="2"/>
  <c r="Z40" i="2" s="1"/>
  <c r="AA40" i="2" s="1"/>
  <c r="W39" i="2"/>
  <c r="Z39" i="2" s="1"/>
  <c r="AA39" i="2" s="1"/>
  <c r="W37" i="2"/>
  <c r="Z37" i="2" s="1"/>
  <c r="AA37" i="2" s="1"/>
  <c r="W34" i="2"/>
  <c r="Z34" i="2" s="1"/>
  <c r="AA34" i="2" s="1"/>
  <c r="U53" i="2"/>
  <c r="U52" i="2"/>
  <c r="U51" i="2"/>
  <c r="U50" i="2"/>
  <c r="U45" i="2"/>
  <c r="U43" i="2"/>
  <c r="U40" i="2"/>
  <c r="U39" i="2"/>
  <c r="U38" i="2"/>
  <c r="U37" i="2"/>
  <c r="U34" i="2"/>
  <c r="P54" i="2"/>
  <c r="U54" i="2" s="1"/>
  <c r="W31" i="2"/>
  <c r="Z31" i="2" s="1"/>
  <c r="AA31" i="2" s="1"/>
  <c r="W30" i="2"/>
  <c r="Z30" i="2" s="1"/>
  <c r="AA30" i="2" s="1"/>
  <c r="W29" i="2"/>
  <c r="Z29" i="2" s="1"/>
  <c r="AA29" i="2" s="1"/>
  <c r="W27" i="2"/>
  <c r="Z27" i="2" s="1"/>
  <c r="AA27" i="2" s="1"/>
  <c r="W23" i="2"/>
  <c r="Z23" i="2" s="1"/>
  <c r="AA23" i="2" s="1"/>
  <c r="W22" i="2"/>
  <c r="Z22" i="2" s="1"/>
  <c r="AA22" i="2" s="1"/>
  <c r="V32" i="2"/>
  <c r="Y32" i="2" s="1"/>
  <c r="U31" i="2"/>
  <c r="U30" i="2"/>
  <c r="U29" i="2"/>
  <c r="U27" i="2"/>
  <c r="U23" i="2"/>
  <c r="U22" i="2"/>
  <c r="T32" i="2"/>
  <c r="W19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U19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AA5" i="2" l="1"/>
  <c r="AA4" i="2"/>
  <c r="AA13" i="2"/>
  <c r="AA16" i="2"/>
  <c r="AA8" i="2"/>
  <c r="AA9" i="2"/>
  <c r="AA19" i="2"/>
  <c r="AA6" i="2"/>
  <c r="AA10" i="2"/>
  <c r="AA14" i="2"/>
  <c r="AA7" i="2"/>
  <c r="AA11" i="2"/>
  <c r="AA15" i="2"/>
  <c r="AA17" i="2"/>
  <c r="AA12" i="2"/>
  <c r="W32" i="2"/>
  <c r="Z32" i="2" s="1"/>
  <c r="AA32" i="2" s="1"/>
  <c r="P90" i="4"/>
  <c r="U90" i="4" s="1"/>
  <c r="AA90" i="4" s="1"/>
  <c r="R89" i="4"/>
  <c r="AJ89" i="4" s="1"/>
  <c r="Q89" i="4"/>
  <c r="O89" i="4"/>
  <c r="R78" i="4"/>
  <c r="AJ79" i="4"/>
  <c r="P84" i="4"/>
  <c r="U84" i="4" s="1"/>
  <c r="Q4" i="5"/>
  <c r="O5" i="5"/>
  <c r="M5" i="5"/>
  <c r="L4" i="5"/>
  <c r="R4" i="5" s="1"/>
  <c r="K5" i="5"/>
  <c r="I4" i="5"/>
  <c r="H4" i="5"/>
  <c r="F4" i="5"/>
  <c r="Q17" i="5"/>
  <c r="Q16" i="5"/>
  <c r="Q15" i="5"/>
  <c r="P17" i="5"/>
  <c r="P16" i="5"/>
  <c r="P15" i="5"/>
  <c r="O18" i="5"/>
  <c r="T18" i="5" s="1"/>
  <c r="Z18" i="5" s="1"/>
  <c r="Q21" i="5"/>
  <c r="Q20" i="5"/>
  <c r="P21" i="5"/>
  <c r="P20" i="5"/>
  <c r="O22" i="5"/>
  <c r="T22" i="5" s="1"/>
  <c r="R24" i="5"/>
  <c r="Q25" i="5"/>
  <c r="T25" i="5" s="1"/>
  <c r="P25" i="5"/>
  <c r="O26" i="5"/>
  <c r="T26" i="5" s="1"/>
  <c r="Q37" i="5"/>
  <c r="Q38" i="5"/>
  <c r="P38" i="5"/>
  <c r="P37" i="5"/>
  <c r="Q36" i="5"/>
  <c r="P36" i="5"/>
  <c r="O39" i="5"/>
  <c r="P41" i="5"/>
  <c r="Q48" i="5"/>
  <c r="Q47" i="5"/>
  <c r="P48" i="5"/>
  <c r="P47" i="5"/>
  <c r="O49" i="5"/>
  <c r="T49" i="5" s="1"/>
  <c r="Z49" i="5" s="1"/>
  <c r="Q52" i="5"/>
  <c r="AI52" i="5" s="1"/>
  <c r="Q51" i="5"/>
  <c r="AI51" i="5" s="1"/>
  <c r="P52" i="5"/>
  <c r="P51" i="5"/>
  <c r="O53" i="5"/>
  <c r="T53" i="5" s="1"/>
  <c r="O96" i="5"/>
  <c r="T96" i="5" s="1"/>
  <c r="Z96" i="5" s="1"/>
  <c r="Q93" i="5"/>
  <c r="AI93" i="5" s="1"/>
  <c r="P93" i="5"/>
  <c r="Q91" i="5"/>
  <c r="AI91" i="5" s="1"/>
  <c r="O92" i="5"/>
  <c r="T92" i="5" s="1"/>
  <c r="Z92" i="5" s="1"/>
  <c r="P91" i="5"/>
  <c r="Q89" i="5"/>
  <c r="AI89" i="5" s="1"/>
  <c r="P89" i="5"/>
  <c r="O90" i="5"/>
  <c r="T90" i="5" s="1"/>
  <c r="Z90" i="5" s="1"/>
  <c r="P87" i="5"/>
  <c r="Q87" i="5"/>
  <c r="AI87" i="5" s="1"/>
  <c r="Q86" i="5"/>
  <c r="AI86" i="5" s="1"/>
  <c r="P86" i="5"/>
  <c r="O88" i="5"/>
  <c r="T88" i="5" s="1"/>
  <c r="Z88" i="5" s="1"/>
  <c r="Q84" i="5"/>
  <c r="AI84" i="5" s="1"/>
  <c r="Q83" i="5"/>
  <c r="AI83" i="5" s="1"/>
  <c r="P84" i="5"/>
  <c r="O85" i="5"/>
  <c r="T85" i="5" s="1"/>
  <c r="Z85" i="5" s="1"/>
  <c r="P83" i="5"/>
  <c r="Q81" i="5"/>
  <c r="AI81" i="5" s="1"/>
  <c r="P81" i="5"/>
  <c r="O82" i="5"/>
  <c r="T82" i="5" s="1"/>
  <c r="Z82" i="5" s="1"/>
  <c r="Q79" i="5"/>
  <c r="AI79" i="5" s="1"/>
  <c r="Q78" i="5"/>
  <c r="AI78" i="5" s="1"/>
  <c r="P79" i="5"/>
  <c r="P78" i="5"/>
  <c r="O80" i="5"/>
  <c r="T80" i="5" s="1"/>
  <c r="Z80" i="5" s="1"/>
  <c r="Q76" i="5"/>
  <c r="AI76" i="5" s="1"/>
  <c r="Q75" i="5"/>
  <c r="AI75" i="5" s="1"/>
  <c r="Q74" i="5"/>
  <c r="AI74" i="5" s="1"/>
  <c r="P76" i="5"/>
  <c r="P75" i="5"/>
  <c r="P74" i="5"/>
  <c r="O77" i="5"/>
  <c r="T77" i="5" s="1"/>
  <c r="Z77" i="5" s="1"/>
  <c r="Q72" i="5"/>
  <c r="AI72" i="5" s="1"/>
  <c r="Q71" i="5"/>
  <c r="AI71" i="5" s="1"/>
  <c r="P72" i="5"/>
  <c r="P71" i="5"/>
  <c r="O73" i="5"/>
  <c r="T73" i="5" s="1"/>
  <c r="Z73" i="5" s="1"/>
  <c r="P69" i="5"/>
  <c r="Q67" i="5"/>
  <c r="AI67" i="5" s="1"/>
  <c r="Q69" i="5"/>
  <c r="AI69" i="5" s="1"/>
  <c r="O70" i="5"/>
  <c r="T70" i="5" s="1"/>
  <c r="Z70" i="5" s="1"/>
  <c r="Q66" i="5"/>
  <c r="AI66" i="5" s="1"/>
  <c r="P67" i="5"/>
  <c r="R67" i="5" s="1"/>
  <c r="O68" i="5"/>
  <c r="T68" i="5" s="1"/>
  <c r="Z68" i="5" s="1"/>
  <c r="Q63" i="5"/>
  <c r="Q62" i="5"/>
  <c r="Q61" i="5"/>
  <c r="Q59" i="5"/>
  <c r="Q58" i="5"/>
  <c r="Q56" i="5"/>
  <c r="P63" i="5"/>
  <c r="P62" i="5"/>
  <c r="P61" i="5"/>
  <c r="P59" i="5"/>
  <c r="P58" i="5"/>
  <c r="P56" i="5"/>
  <c r="Q99" i="5"/>
  <c r="AI99" i="5" s="1"/>
  <c r="Q98" i="5"/>
  <c r="AI98" i="5" s="1"/>
  <c r="Q97" i="5"/>
  <c r="AI97" i="5" s="1"/>
  <c r="P99" i="5"/>
  <c r="P98" i="5"/>
  <c r="P97" i="5"/>
  <c r="O100" i="5"/>
  <c r="T100" i="5" s="1"/>
  <c r="Z100" i="5" s="1"/>
  <c r="AI4" i="5" l="1"/>
  <c r="W78" i="4"/>
  <c r="U78" i="4"/>
  <c r="P5" i="5"/>
  <c r="T5" i="5"/>
  <c r="Z5" i="5" s="1"/>
  <c r="W79" i="4"/>
  <c r="U79" i="4"/>
  <c r="AA79" i="4" s="1"/>
  <c r="L5" i="5"/>
  <c r="E90" i="4"/>
  <c r="Q5" i="5"/>
  <c r="P90" i="5"/>
  <c r="S38" i="5"/>
  <c r="R41" i="5"/>
  <c r="S36" i="5"/>
  <c r="S37" i="5"/>
  <c r="AJ81" i="4"/>
  <c r="N88" i="4"/>
  <c r="J90" i="4"/>
  <c r="N5" i="5"/>
  <c r="Q90" i="5"/>
  <c r="AI90" i="5" s="1"/>
  <c r="AA78" i="4" l="1"/>
  <c r="L90" i="4"/>
  <c r="M90" i="4" s="1"/>
  <c r="T36" i="5"/>
  <c r="T37" i="5"/>
  <c r="U38" i="5"/>
  <c r="X38" i="5" s="1"/>
  <c r="T38" i="5"/>
  <c r="T41" i="5"/>
  <c r="U36" i="5"/>
  <c r="X36" i="5" s="1"/>
  <c r="R5" i="5"/>
  <c r="U37" i="5"/>
  <c r="X37" i="5" s="1"/>
  <c r="O88" i="4"/>
  <c r="Q88" i="4"/>
  <c r="R88" i="4"/>
  <c r="AJ88" i="4" s="1"/>
  <c r="K90" i="4"/>
  <c r="R75" i="4"/>
  <c r="R74" i="4"/>
  <c r="R73" i="4"/>
  <c r="AJ73" i="4" s="1"/>
  <c r="P76" i="4"/>
  <c r="U76" i="4" s="1"/>
  <c r="AA76" i="4" s="1"/>
  <c r="Q75" i="4"/>
  <c r="Q74" i="4"/>
  <c r="R67" i="4"/>
  <c r="R69" i="4"/>
  <c r="Q69" i="4"/>
  <c r="P70" i="4"/>
  <c r="U70" i="4" s="1"/>
  <c r="AA70" i="4" s="1"/>
  <c r="Q67" i="4"/>
  <c r="P68" i="4"/>
  <c r="U68" i="4" s="1"/>
  <c r="AA68" i="4" s="1"/>
  <c r="R63" i="4"/>
  <c r="Q63" i="4"/>
  <c r="P64" i="4"/>
  <c r="N90" i="4" l="1"/>
  <c r="R90" i="4" s="1"/>
  <c r="AJ90" i="4" s="1"/>
  <c r="Y37" i="5"/>
  <c r="Z37" i="5" s="1"/>
  <c r="Y38" i="5"/>
  <c r="Z38" i="5" s="1"/>
  <c r="Y36" i="5"/>
  <c r="V41" i="5"/>
  <c r="Z41" i="5" s="1"/>
  <c r="P71" i="4"/>
  <c r="U64" i="4"/>
  <c r="AA64" i="4" s="1"/>
  <c r="W63" i="4"/>
  <c r="U63" i="4"/>
  <c r="W69" i="4"/>
  <c r="U69" i="4"/>
  <c r="AA69" i="4" s="1"/>
  <c r="W67" i="4"/>
  <c r="U67" i="4"/>
  <c r="AA67" i="4" s="1"/>
  <c r="S88" i="4"/>
  <c r="O105" i="5"/>
  <c r="T105" i="5" s="1"/>
  <c r="Z105" i="5" s="1"/>
  <c r="Q104" i="5"/>
  <c r="AI104" i="5" s="1"/>
  <c r="Q103" i="5"/>
  <c r="AI103" i="5" s="1"/>
  <c r="P104" i="5"/>
  <c r="P103" i="5"/>
  <c r="R103" i="5" s="1"/>
  <c r="R53" i="4"/>
  <c r="AJ53" i="4" s="1"/>
  <c r="Q53" i="4"/>
  <c r="U51" i="4"/>
  <c r="AA51" i="4" s="1"/>
  <c r="U49" i="4"/>
  <c r="AA49" i="4" s="1"/>
  <c r="P46" i="4"/>
  <c r="U46" i="4" s="1"/>
  <c r="AA46" i="4" s="1"/>
  <c r="R42" i="4"/>
  <c r="Q42" i="4"/>
  <c r="Q45" i="4"/>
  <c r="R45" i="4"/>
  <c r="Q44" i="4"/>
  <c r="R44" i="4"/>
  <c r="Q43" i="4"/>
  <c r="R43" i="4"/>
  <c r="R39" i="4"/>
  <c r="R38" i="4"/>
  <c r="R37" i="4"/>
  <c r="R30" i="4"/>
  <c r="Q39" i="4"/>
  <c r="Q38" i="4"/>
  <c r="Q37" i="4"/>
  <c r="Q30" i="4"/>
  <c r="P40" i="4"/>
  <c r="U40" i="4" s="1"/>
  <c r="AA40" i="4" s="1"/>
  <c r="R27" i="4"/>
  <c r="Q27" i="4"/>
  <c r="R26" i="4"/>
  <c r="Q26" i="4"/>
  <c r="R25" i="4"/>
  <c r="Q25" i="4"/>
  <c r="P28" i="4"/>
  <c r="U28" i="4" s="1"/>
  <c r="AA28" i="4" s="1"/>
  <c r="R22" i="4"/>
  <c r="R21" i="4"/>
  <c r="Q21" i="4"/>
  <c r="R20" i="4"/>
  <c r="Q20" i="4"/>
  <c r="R13" i="4"/>
  <c r="Q22" i="4"/>
  <c r="Q13" i="4"/>
  <c r="P23" i="4"/>
  <c r="U23" i="4" s="1"/>
  <c r="AA23" i="4" s="1"/>
  <c r="R9" i="4"/>
  <c r="R8" i="4"/>
  <c r="R7" i="4"/>
  <c r="R6" i="4"/>
  <c r="R5" i="4"/>
  <c r="R4" i="4"/>
  <c r="Q9" i="4"/>
  <c r="Q8" i="4"/>
  <c r="Q7" i="4"/>
  <c r="Q6" i="4"/>
  <c r="Q5" i="4"/>
  <c r="Q4" i="4"/>
  <c r="P10" i="4"/>
  <c r="U10" i="4" s="1"/>
  <c r="AA10" i="4" s="1"/>
  <c r="Q95" i="5"/>
  <c r="AI95" i="5" s="1"/>
  <c r="Q24" i="5"/>
  <c r="AI24" i="5" s="1"/>
  <c r="R83" i="4"/>
  <c r="Q83" i="4"/>
  <c r="R80" i="4"/>
  <c r="AJ80" i="4" s="1"/>
  <c r="Q80" i="4"/>
  <c r="Q78" i="4"/>
  <c r="R77" i="4"/>
  <c r="Q77" i="4"/>
  <c r="R47" i="3"/>
  <c r="Q47" i="3"/>
  <c r="P51" i="3"/>
  <c r="U51" i="3" s="1"/>
  <c r="AA51" i="3" s="1"/>
  <c r="Q50" i="3"/>
  <c r="R50" i="3"/>
  <c r="Q49" i="3"/>
  <c r="R49" i="3"/>
  <c r="Q48" i="3"/>
  <c r="R48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P45" i="3"/>
  <c r="U45" i="3" s="1"/>
  <c r="AA45" i="3" s="1"/>
  <c r="R35" i="3"/>
  <c r="R33" i="3"/>
  <c r="R32" i="3"/>
  <c r="P36" i="3"/>
  <c r="U36" i="3" s="1"/>
  <c r="AA36" i="3" s="1"/>
  <c r="Q35" i="3"/>
  <c r="Q33" i="3"/>
  <c r="R21" i="3"/>
  <c r="P30" i="3"/>
  <c r="U30" i="3" s="1"/>
  <c r="AA30" i="3" s="1"/>
  <c r="Q29" i="3"/>
  <c r="R29" i="3"/>
  <c r="Q28" i="3"/>
  <c r="R28" i="3"/>
  <c r="Q27" i="3"/>
  <c r="R27" i="3"/>
  <c r="Q26" i="3"/>
  <c r="R26" i="3"/>
  <c r="Q25" i="3"/>
  <c r="R25" i="3"/>
  <c r="R19" i="3"/>
  <c r="Q19" i="3"/>
  <c r="R18" i="3"/>
  <c r="Q18" i="3"/>
  <c r="R17" i="3"/>
  <c r="Q17" i="3"/>
  <c r="R13" i="3"/>
  <c r="Q13" i="3"/>
  <c r="R12" i="3"/>
  <c r="Q12" i="3"/>
  <c r="R10" i="3"/>
  <c r="Q10" i="3"/>
  <c r="R9" i="3"/>
  <c r="Q9" i="3"/>
  <c r="R8" i="3"/>
  <c r="Q8" i="3"/>
  <c r="R7" i="3"/>
  <c r="Q7" i="3"/>
  <c r="Q6" i="3"/>
  <c r="R6" i="3"/>
  <c r="R4" i="3"/>
  <c r="Q4" i="3"/>
  <c r="Q32" i="3"/>
  <c r="Q21" i="3"/>
  <c r="Q90" i="4" l="1"/>
  <c r="O90" i="4"/>
  <c r="AA63" i="4"/>
  <c r="W83" i="4"/>
  <c r="AA83" i="4" s="1"/>
  <c r="W80" i="4"/>
  <c r="U80" i="4"/>
  <c r="W77" i="4"/>
  <c r="U77" i="4"/>
  <c r="R53" i="2"/>
  <c r="R52" i="2"/>
  <c r="R51" i="2"/>
  <c r="R50" i="2"/>
  <c r="R48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Q53" i="2"/>
  <c r="Q52" i="2"/>
  <c r="Q51" i="2"/>
  <c r="Q50" i="2"/>
  <c r="Q48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1" i="2"/>
  <c r="Q30" i="2"/>
  <c r="Q29" i="2"/>
  <c r="Q27" i="2"/>
  <c r="Q23" i="2"/>
  <c r="P32" i="2"/>
  <c r="U32" i="2" s="1"/>
  <c r="R31" i="2"/>
  <c r="R30" i="2"/>
  <c r="R29" i="2"/>
  <c r="R27" i="2"/>
  <c r="R23" i="2"/>
  <c r="R22" i="2"/>
  <c r="Q22" i="2"/>
  <c r="R19" i="2"/>
  <c r="R16" i="2"/>
  <c r="R15" i="2"/>
  <c r="R13" i="2"/>
  <c r="R12" i="2"/>
  <c r="R11" i="2"/>
  <c r="AJ11" i="2" s="1"/>
  <c r="R10" i="2"/>
  <c r="R9" i="2"/>
  <c r="R8" i="2"/>
  <c r="R7" i="2"/>
  <c r="R6" i="2"/>
  <c r="R5" i="2"/>
  <c r="R4" i="2"/>
  <c r="Q19" i="2"/>
  <c r="Q16" i="2"/>
  <c r="Q15" i="2"/>
  <c r="Q13" i="2"/>
  <c r="Q12" i="2"/>
  <c r="Q11" i="2"/>
  <c r="Q10" i="2"/>
  <c r="Q9" i="2"/>
  <c r="Q8" i="2"/>
  <c r="Q7" i="2"/>
  <c r="Q6" i="2"/>
  <c r="Q5" i="2"/>
  <c r="Q4" i="2"/>
  <c r="S90" i="4" l="1"/>
  <c r="AA80" i="4"/>
  <c r="AA77" i="4"/>
  <c r="R54" i="2"/>
  <c r="M105" i="5"/>
  <c r="M100" i="5"/>
  <c r="M96" i="5"/>
  <c r="M92" i="5"/>
  <c r="M88" i="5"/>
  <c r="M85" i="5"/>
  <c r="M82" i="5"/>
  <c r="M80" i="5"/>
  <c r="M77" i="5"/>
  <c r="M73" i="5"/>
  <c r="M70" i="5"/>
  <c r="M68" i="5"/>
  <c r="N63" i="5"/>
  <c r="N62" i="5"/>
  <c r="N61" i="5"/>
  <c r="N59" i="5"/>
  <c r="N58" i="5"/>
  <c r="N56" i="5"/>
  <c r="N52" i="5"/>
  <c r="N51" i="5"/>
  <c r="M49" i="5"/>
  <c r="N48" i="5"/>
  <c r="N47" i="5"/>
  <c r="N44" i="5"/>
  <c r="M39" i="5"/>
  <c r="N38" i="5"/>
  <c r="N37" i="5"/>
  <c r="N36" i="5"/>
  <c r="M26" i="5"/>
  <c r="M22" i="5"/>
  <c r="L21" i="5"/>
  <c r="L20" i="5"/>
  <c r="L17" i="5"/>
  <c r="L16" i="5"/>
  <c r="L15" i="5"/>
  <c r="M18" i="5"/>
  <c r="O83" i="4"/>
  <c r="N84" i="4"/>
  <c r="O75" i="4"/>
  <c r="O74" i="4"/>
  <c r="O73" i="4"/>
  <c r="S73" i="4" s="1"/>
  <c r="O77" i="4"/>
  <c r="O78" i="4"/>
  <c r="O79" i="4"/>
  <c r="O80" i="4"/>
  <c r="N76" i="4"/>
  <c r="O69" i="4"/>
  <c r="O67" i="4"/>
  <c r="S67" i="4" s="1"/>
  <c r="O63" i="4"/>
  <c r="N70" i="4"/>
  <c r="N68" i="4"/>
  <c r="N64" i="4"/>
  <c r="O54" i="4"/>
  <c r="S54" i="4" s="1"/>
  <c r="O53" i="4"/>
  <c r="N55" i="4"/>
  <c r="N46" i="4"/>
  <c r="Q46" i="4" s="1"/>
  <c r="O45" i="4"/>
  <c r="O44" i="4"/>
  <c r="O43" i="4"/>
  <c r="O42" i="4"/>
  <c r="N40" i="4"/>
  <c r="Q40" i="4" s="1"/>
  <c r="O39" i="4"/>
  <c r="O38" i="4"/>
  <c r="O37" i="4"/>
  <c r="O30" i="4"/>
  <c r="N28" i="4"/>
  <c r="Q28" i="4" s="1"/>
  <c r="O27" i="4"/>
  <c r="O26" i="4"/>
  <c r="O25" i="4"/>
  <c r="N23" i="4"/>
  <c r="Q23" i="4" s="1"/>
  <c r="O22" i="4"/>
  <c r="O21" i="4"/>
  <c r="O20" i="4"/>
  <c r="O13" i="4"/>
  <c r="O12" i="4"/>
  <c r="N10" i="4"/>
  <c r="Q10" i="4" s="1"/>
  <c r="O9" i="4"/>
  <c r="O8" i="4"/>
  <c r="O7" i="4"/>
  <c r="O6" i="4"/>
  <c r="O5" i="4"/>
  <c r="O4" i="4"/>
  <c r="N51" i="3"/>
  <c r="O50" i="3"/>
  <c r="O49" i="3"/>
  <c r="O48" i="3"/>
  <c r="O47" i="3"/>
  <c r="N45" i="3"/>
  <c r="Q45" i="3" s="1"/>
  <c r="O44" i="3"/>
  <c r="O43" i="3"/>
  <c r="O42" i="3"/>
  <c r="O41" i="3"/>
  <c r="O40" i="3"/>
  <c r="O39" i="3"/>
  <c r="O38" i="3"/>
  <c r="N36" i="3"/>
  <c r="O35" i="3"/>
  <c r="O33" i="3"/>
  <c r="O32" i="3"/>
  <c r="N30" i="3"/>
  <c r="O29" i="3"/>
  <c r="O28" i="3"/>
  <c r="O27" i="3"/>
  <c r="O26" i="3"/>
  <c r="O25" i="3"/>
  <c r="O21" i="3"/>
  <c r="O19" i="3"/>
  <c r="O18" i="3"/>
  <c r="O17" i="3"/>
  <c r="O13" i="3"/>
  <c r="O12" i="3"/>
  <c r="O10" i="3"/>
  <c r="O9" i="3"/>
  <c r="O8" i="3"/>
  <c r="O7" i="3"/>
  <c r="O6" i="3"/>
  <c r="O4" i="3"/>
  <c r="N54" i="2"/>
  <c r="O53" i="2"/>
  <c r="O52" i="2"/>
  <c r="O51" i="2"/>
  <c r="O50" i="2"/>
  <c r="O48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N32" i="2"/>
  <c r="Q32" i="2" s="1"/>
  <c r="O31" i="2"/>
  <c r="O30" i="2"/>
  <c r="O29" i="2"/>
  <c r="O27" i="2"/>
  <c r="O23" i="2"/>
  <c r="O22" i="2"/>
  <c r="O19" i="2"/>
  <c r="O16" i="2"/>
  <c r="O15" i="2"/>
  <c r="O13" i="2"/>
  <c r="O12" i="2"/>
  <c r="O11" i="2"/>
  <c r="O10" i="2"/>
  <c r="O9" i="2"/>
  <c r="O8" i="2"/>
  <c r="O7" i="2"/>
  <c r="O6" i="2"/>
  <c r="O5" i="2"/>
  <c r="O4" i="2"/>
  <c r="Q55" i="4" l="1"/>
  <c r="N61" i="4"/>
  <c r="R55" i="4"/>
  <c r="AJ55" i="4" s="1"/>
  <c r="Q54" i="2"/>
  <c r="Q76" i="4"/>
  <c r="Q84" i="4"/>
  <c r="Q51" i="3"/>
  <c r="P22" i="5"/>
  <c r="P68" i="5"/>
  <c r="P80" i="5"/>
  <c r="P105" i="5"/>
  <c r="P70" i="5"/>
  <c r="P82" i="5"/>
  <c r="P92" i="5"/>
  <c r="Q30" i="3"/>
  <c r="Q36" i="3"/>
  <c r="P18" i="5"/>
  <c r="P26" i="5"/>
  <c r="P39" i="5"/>
  <c r="P53" i="5"/>
  <c r="P73" i="5"/>
  <c r="P85" i="5"/>
  <c r="P96" i="5"/>
  <c r="P44" i="5"/>
  <c r="P49" i="5"/>
  <c r="P77" i="5"/>
  <c r="P88" i="5"/>
  <c r="P100" i="5"/>
  <c r="N71" i="4"/>
  <c r="O61" i="4" l="1"/>
  <c r="Q61" i="4"/>
  <c r="R61" i="4"/>
  <c r="AJ61" i="4" s="1"/>
  <c r="H63" i="5"/>
  <c r="H62" i="5"/>
  <c r="H61" i="5"/>
  <c r="H59" i="5"/>
  <c r="H58" i="5"/>
  <c r="H56" i="5"/>
  <c r="S61" i="4" l="1"/>
  <c r="U61" i="4"/>
  <c r="AA61" i="4" s="1"/>
  <c r="I83" i="4"/>
  <c r="L10" i="4" l="1"/>
  <c r="M7" i="4"/>
  <c r="S7" i="4" s="1"/>
  <c r="I7" i="4"/>
  <c r="L46" i="4"/>
  <c r="R46" i="4" s="1"/>
  <c r="M43" i="4"/>
  <c r="S43" i="4" s="1"/>
  <c r="M45" i="4"/>
  <c r="S45" i="4" s="1"/>
  <c r="M44" i="4"/>
  <c r="S44" i="4" s="1"/>
  <c r="M42" i="4"/>
  <c r="S42" i="4" s="1"/>
  <c r="M39" i="4"/>
  <c r="S39" i="4" s="1"/>
  <c r="M38" i="4"/>
  <c r="S38" i="4" s="1"/>
  <c r="M37" i="4"/>
  <c r="S37" i="4" s="1"/>
  <c r="M30" i="4"/>
  <c r="S30" i="4" s="1"/>
  <c r="L40" i="4"/>
  <c r="R40" i="4" s="1"/>
  <c r="M27" i="4"/>
  <c r="S27" i="4" s="1"/>
  <c r="M26" i="4"/>
  <c r="S26" i="4" s="1"/>
  <c r="M25" i="4"/>
  <c r="S25" i="4" s="1"/>
  <c r="L28" i="4"/>
  <c r="R28" i="4" s="1"/>
  <c r="M22" i="4"/>
  <c r="S22" i="4" s="1"/>
  <c r="M21" i="4"/>
  <c r="S21" i="4" s="1"/>
  <c r="M20" i="4"/>
  <c r="S20" i="4" s="1"/>
  <c r="M13" i="4"/>
  <c r="S13" i="4" s="1"/>
  <c r="M12" i="4"/>
  <c r="S12" i="4" s="1"/>
  <c r="L23" i="4"/>
  <c r="R23" i="4" s="1"/>
  <c r="M9" i="4"/>
  <c r="S9" i="4" s="1"/>
  <c r="M8" i="4"/>
  <c r="S8" i="4" s="1"/>
  <c r="M6" i="4"/>
  <c r="S6" i="4" s="1"/>
  <c r="M5" i="4"/>
  <c r="S5" i="4" s="1"/>
  <c r="M4" i="4"/>
  <c r="S4" i="4" s="1"/>
  <c r="M50" i="3"/>
  <c r="S50" i="3" s="1"/>
  <c r="M49" i="3"/>
  <c r="S49" i="3" s="1"/>
  <c r="M48" i="3"/>
  <c r="S48" i="3" s="1"/>
  <c r="M47" i="3"/>
  <c r="S47" i="3" s="1"/>
  <c r="L51" i="3"/>
  <c r="M44" i="3"/>
  <c r="S44" i="3" s="1"/>
  <c r="M43" i="3"/>
  <c r="S43" i="3" s="1"/>
  <c r="M42" i="3"/>
  <c r="S42" i="3" s="1"/>
  <c r="M41" i="3"/>
  <c r="S41" i="3" s="1"/>
  <c r="L45" i="3"/>
  <c r="M40" i="3"/>
  <c r="S40" i="3" s="1"/>
  <c r="M39" i="3"/>
  <c r="S39" i="3" s="1"/>
  <c r="M38" i="3"/>
  <c r="S38" i="3" s="1"/>
  <c r="M35" i="3"/>
  <c r="S35" i="3" s="1"/>
  <c r="L36" i="3"/>
  <c r="M33" i="3"/>
  <c r="S33" i="3" s="1"/>
  <c r="M32" i="3"/>
  <c r="S32" i="3" s="1"/>
  <c r="M17" i="3"/>
  <c r="S17" i="3" s="1"/>
  <c r="R45" i="3" l="1"/>
  <c r="O45" i="3"/>
  <c r="R51" i="3"/>
  <c r="O51" i="3"/>
  <c r="R36" i="3"/>
  <c r="O36" i="3"/>
  <c r="O10" i="4"/>
  <c r="R10" i="4"/>
  <c r="O28" i="4"/>
  <c r="O40" i="4"/>
  <c r="O23" i="4"/>
  <c r="O46" i="4"/>
  <c r="M10" i="4"/>
  <c r="L30" i="3"/>
  <c r="M29" i="3"/>
  <c r="S29" i="3" s="1"/>
  <c r="M28" i="3"/>
  <c r="S28" i="3" s="1"/>
  <c r="M27" i="3"/>
  <c r="S27" i="3" s="1"/>
  <c r="M26" i="3"/>
  <c r="S26" i="3" s="1"/>
  <c r="M25" i="3"/>
  <c r="S25" i="3" s="1"/>
  <c r="M6" i="3"/>
  <c r="S6" i="3" s="1"/>
  <c r="M7" i="3"/>
  <c r="S7" i="3" s="1"/>
  <c r="M8" i="3"/>
  <c r="S8" i="3" s="1"/>
  <c r="M9" i="3"/>
  <c r="S9" i="3" s="1"/>
  <c r="M10" i="3"/>
  <c r="S10" i="3" s="1"/>
  <c r="M12" i="3"/>
  <c r="S12" i="3" s="1"/>
  <c r="M13" i="3"/>
  <c r="S13" i="3" s="1"/>
  <c r="M18" i="3"/>
  <c r="S18" i="3" s="1"/>
  <c r="M19" i="3"/>
  <c r="S19" i="3" s="1"/>
  <c r="M21" i="3"/>
  <c r="S21" i="3" s="1"/>
  <c r="M4" i="3"/>
  <c r="S4" i="3" s="1"/>
  <c r="M53" i="2"/>
  <c r="S53" i="2" s="1"/>
  <c r="M52" i="2"/>
  <c r="S52" i="2" s="1"/>
  <c r="M51" i="2"/>
  <c r="S51" i="2" s="1"/>
  <c r="M50" i="2"/>
  <c r="S50" i="2" s="1"/>
  <c r="M48" i="2"/>
  <c r="S48" i="2" s="1"/>
  <c r="M46" i="2"/>
  <c r="S46" i="2" s="1"/>
  <c r="M45" i="2"/>
  <c r="S45" i="2" s="1"/>
  <c r="M44" i="2"/>
  <c r="S44" i="2" s="1"/>
  <c r="M43" i="2"/>
  <c r="S43" i="2" s="1"/>
  <c r="M42" i="2"/>
  <c r="S42" i="2" s="1"/>
  <c r="M41" i="2"/>
  <c r="S41" i="2" s="1"/>
  <c r="M40" i="2"/>
  <c r="S40" i="2" s="1"/>
  <c r="M39" i="2"/>
  <c r="S39" i="2" s="1"/>
  <c r="M38" i="2"/>
  <c r="S38" i="2" s="1"/>
  <c r="M37" i="2"/>
  <c r="S37" i="2" s="1"/>
  <c r="M36" i="2"/>
  <c r="S36" i="2" s="1"/>
  <c r="M35" i="2"/>
  <c r="S35" i="2" s="1"/>
  <c r="M34" i="2"/>
  <c r="S34" i="2" s="1"/>
  <c r="L54" i="2"/>
  <c r="O54" i="2" s="1"/>
  <c r="M31" i="2"/>
  <c r="S31" i="2" s="1"/>
  <c r="M30" i="2"/>
  <c r="S30" i="2" s="1"/>
  <c r="M29" i="2"/>
  <c r="S29" i="2" s="1"/>
  <c r="M27" i="2"/>
  <c r="S27" i="2" s="1"/>
  <c r="M23" i="2"/>
  <c r="S23" i="2" s="1"/>
  <c r="M22" i="2"/>
  <c r="S22" i="2" s="1"/>
  <c r="L32" i="2"/>
  <c r="R32" i="2" s="1"/>
  <c r="M12" i="2"/>
  <c r="S12" i="2" s="1"/>
  <c r="M19" i="2"/>
  <c r="S19" i="2" s="1"/>
  <c r="M16" i="2"/>
  <c r="S16" i="2" s="1"/>
  <c r="M15" i="2"/>
  <c r="S15" i="2" s="1"/>
  <c r="M13" i="2"/>
  <c r="S13" i="2" s="1"/>
  <c r="M11" i="2"/>
  <c r="S11" i="2" s="1"/>
  <c r="M10" i="2"/>
  <c r="S10" i="2" s="1"/>
  <c r="M9" i="2"/>
  <c r="S9" i="2" s="1"/>
  <c r="M8" i="2"/>
  <c r="S8" i="2" s="1"/>
  <c r="M7" i="2"/>
  <c r="S7" i="2" s="1"/>
  <c r="M6" i="2"/>
  <c r="S6" i="2" s="1"/>
  <c r="M5" i="2"/>
  <c r="S5" i="2" s="1"/>
  <c r="M4" i="2"/>
  <c r="S4" i="2" s="1"/>
  <c r="F63" i="5"/>
  <c r="F62" i="5"/>
  <c r="F61" i="5"/>
  <c r="F59" i="5"/>
  <c r="F58" i="5"/>
  <c r="F57" i="5"/>
  <c r="F56" i="5"/>
  <c r="I63" i="5"/>
  <c r="AI63" i="5" s="1"/>
  <c r="I62" i="5"/>
  <c r="AI62" i="5" s="1"/>
  <c r="I61" i="5"/>
  <c r="AI61" i="5" s="1"/>
  <c r="I59" i="5"/>
  <c r="AI59" i="5" s="1"/>
  <c r="I58" i="5"/>
  <c r="AI58" i="5" s="1"/>
  <c r="I56" i="5"/>
  <c r="AI56" i="5" s="1"/>
  <c r="R63" i="5"/>
  <c r="R62" i="5"/>
  <c r="R61" i="5"/>
  <c r="R59" i="5"/>
  <c r="R58" i="5"/>
  <c r="R56" i="5"/>
  <c r="D63" i="5"/>
  <c r="D62" i="5"/>
  <c r="D61" i="5"/>
  <c r="D59" i="5"/>
  <c r="D58" i="5"/>
  <c r="D57" i="5"/>
  <c r="D56" i="5"/>
  <c r="R52" i="5"/>
  <c r="R51" i="5"/>
  <c r="K53" i="5"/>
  <c r="K49" i="5"/>
  <c r="I48" i="5"/>
  <c r="I47" i="5"/>
  <c r="H48" i="5"/>
  <c r="H47" i="5"/>
  <c r="F48" i="5"/>
  <c r="F47" i="5"/>
  <c r="D48" i="5"/>
  <c r="D47" i="5"/>
  <c r="I38" i="5"/>
  <c r="I37" i="5"/>
  <c r="H41" i="5"/>
  <c r="F41" i="5"/>
  <c r="D41" i="5"/>
  <c r="K39" i="5"/>
  <c r="I36" i="5"/>
  <c r="H38" i="5"/>
  <c r="H37" i="5"/>
  <c r="H36" i="5"/>
  <c r="F38" i="5"/>
  <c r="F37" i="5"/>
  <c r="F36" i="5"/>
  <c r="D38" i="5"/>
  <c r="D37" i="5"/>
  <c r="D36" i="5"/>
  <c r="K26" i="5"/>
  <c r="I25" i="5"/>
  <c r="H25" i="5"/>
  <c r="F25" i="5"/>
  <c r="D25" i="5"/>
  <c r="I20" i="5"/>
  <c r="AI20" i="5" s="1"/>
  <c r="K22" i="5"/>
  <c r="I21" i="5"/>
  <c r="AI21" i="5" s="1"/>
  <c r="H21" i="5"/>
  <c r="F21" i="5"/>
  <c r="H20" i="5"/>
  <c r="F20" i="5"/>
  <c r="D21" i="5"/>
  <c r="D20" i="5"/>
  <c r="K18" i="5"/>
  <c r="H16" i="5"/>
  <c r="H17" i="5"/>
  <c r="H15" i="5"/>
  <c r="F16" i="5"/>
  <c r="F17" i="5"/>
  <c r="F15" i="5"/>
  <c r="D17" i="5"/>
  <c r="D16" i="5"/>
  <c r="D15" i="5"/>
  <c r="I17" i="5"/>
  <c r="AI17" i="5" s="1"/>
  <c r="I16" i="5"/>
  <c r="AI16" i="5" s="1"/>
  <c r="I15" i="5"/>
  <c r="AI15" i="5" s="1"/>
  <c r="H5" i="5"/>
  <c r="J5" i="5" s="1"/>
  <c r="D4" i="5"/>
  <c r="J4" i="5" s="1"/>
  <c r="K105" i="5"/>
  <c r="K100" i="5"/>
  <c r="K96" i="5"/>
  <c r="R93" i="5"/>
  <c r="K92" i="5"/>
  <c r="R90" i="5"/>
  <c r="K88" i="5"/>
  <c r="K85" i="5"/>
  <c r="K82" i="5"/>
  <c r="K80" i="5"/>
  <c r="K77" i="5"/>
  <c r="K73" i="5"/>
  <c r="K70" i="5"/>
  <c r="K68" i="5"/>
  <c r="J61" i="5" l="1"/>
  <c r="D22" i="5"/>
  <c r="J16" i="5"/>
  <c r="J56" i="5"/>
  <c r="D18" i="5"/>
  <c r="R38" i="5"/>
  <c r="AI38" i="5"/>
  <c r="R48" i="5"/>
  <c r="AI48" i="5"/>
  <c r="R36" i="5"/>
  <c r="AI36" i="5"/>
  <c r="H18" i="5"/>
  <c r="R25" i="5"/>
  <c r="AI25" i="5"/>
  <c r="R37" i="5"/>
  <c r="AI37" i="5"/>
  <c r="R47" i="5"/>
  <c r="AI47" i="5"/>
  <c r="J58" i="5"/>
  <c r="J63" i="5"/>
  <c r="I64" i="5"/>
  <c r="AI64" i="5" s="1"/>
  <c r="J59" i="5"/>
  <c r="J57" i="5"/>
  <c r="J62" i="5"/>
  <c r="Q68" i="5"/>
  <c r="AI68" i="5" s="1"/>
  <c r="L68" i="5"/>
  <c r="N68" i="5"/>
  <c r="Q73" i="5"/>
  <c r="AI73" i="5" s="1"/>
  <c r="L73" i="5"/>
  <c r="N73" i="5"/>
  <c r="Q88" i="5"/>
  <c r="AI88" i="5" s="1"/>
  <c r="L88" i="5"/>
  <c r="N88" i="5"/>
  <c r="Q18" i="5"/>
  <c r="N18" i="5"/>
  <c r="Q77" i="5"/>
  <c r="AI77" i="5" s="1"/>
  <c r="L77" i="5"/>
  <c r="N77" i="5"/>
  <c r="L85" i="5"/>
  <c r="N85" i="5"/>
  <c r="Q92" i="5"/>
  <c r="AI92" i="5" s="1"/>
  <c r="L92" i="5"/>
  <c r="N92" i="5"/>
  <c r="L39" i="5"/>
  <c r="L44" i="5"/>
  <c r="R44" i="5" s="1"/>
  <c r="Q53" i="5"/>
  <c r="AI53" i="5" s="1"/>
  <c r="L53" i="5"/>
  <c r="Q80" i="5"/>
  <c r="AI80" i="5" s="1"/>
  <c r="L80" i="5"/>
  <c r="N80" i="5"/>
  <c r="Q96" i="5"/>
  <c r="AI96" i="5" s="1"/>
  <c r="L96" i="5"/>
  <c r="N96" i="5"/>
  <c r="Q100" i="5"/>
  <c r="AI100" i="5" s="1"/>
  <c r="L100" i="5"/>
  <c r="N100" i="5"/>
  <c r="Q22" i="5"/>
  <c r="N22" i="5"/>
  <c r="L26" i="5"/>
  <c r="N26" i="5"/>
  <c r="L49" i="5"/>
  <c r="Q70" i="5"/>
  <c r="AI70" i="5" s="1"/>
  <c r="L70" i="5"/>
  <c r="N70" i="5"/>
  <c r="Q82" i="5"/>
  <c r="AI82" i="5" s="1"/>
  <c r="L82" i="5"/>
  <c r="N82" i="5"/>
  <c r="Q105" i="5"/>
  <c r="AI105" i="5" s="1"/>
  <c r="L105" i="5"/>
  <c r="N105" i="5"/>
  <c r="S10" i="4"/>
  <c r="R69" i="5"/>
  <c r="R87" i="5"/>
  <c r="R98" i="5"/>
  <c r="R16" i="5"/>
  <c r="R20" i="5"/>
  <c r="R30" i="3"/>
  <c r="O30" i="3"/>
  <c r="R75" i="5"/>
  <c r="R79" i="5"/>
  <c r="R89" i="5"/>
  <c r="R17" i="5"/>
  <c r="H44" i="5"/>
  <c r="T44" i="5"/>
  <c r="D49" i="5"/>
  <c r="R66" i="5"/>
  <c r="R21" i="5"/>
  <c r="I26" i="5"/>
  <c r="J47" i="5"/>
  <c r="R72" i="5"/>
  <c r="R74" i="5"/>
  <c r="R78" i="5"/>
  <c r="R83" i="5"/>
  <c r="R97" i="5"/>
  <c r="I5" i="5"/>
  <c r="AI5" i="5" s="1"/>
  <c r="F18" i="5"/>
  <c r="Q26" i="5"/>
  <c r="H39" i="5"/>
  <c r="I49" i="5"/>
  <c r="N49" i="5"/>
  <c r="Q49" i="5"/>
  <c r="N39" i="5"/>
  <c r="Q39" i="5"/>
  <c r="R104" i="5"/>
  <c r="R71" i="5"/>
  <c r="R76" i="5"/>
  <c r="R81" i="5"/>
  <c r="R86" i="5"/>
  <c r="R91" i="5"/>
  <c r="R99" i="5"/>
  <c r="J41" i="5"/>
  <c r="D44" i="5"/>
  <c r="H49" i="5"/>
  <c r="J36" i="5"/>
  <c r="Q85" i="5"/>
  <c r="AI85" i="5" s="1"/>
  <c r="R84" i="5"/>
  <c r="J17" i="5"/>
  <c r="I18" i="5"/>
  <c r="AI18" i="5" s="1"/>
  <c r="J20" i="5"/>
  <c r="J21" i="5"/>
  <c r="H22" i="5"/>
  <c r="J25" i="5"/>
  <c r="F49" i="5"/>
  <c r="L22" i="5"/>
  <c r="I22" i="5"/>
  <c r="J37" i="5"/>
  <c r="F44" i="5"/>
  <c r="J48" i="5"/>
  <c r="J15" i="5"/>
  <c r="L18" i="5"/>
  <c r="R18" i="5" s="1"/>
  <c r="F22" i="5"/>
  <c r="J38" i="5"/>
  <c r="F39" i="5"/>
  <c r="N53" i="5"/>
  <c r="F64" i="5"/>
  <c r="H64" i="5"/>
  <c r="O32" i="2"/>
  <c r="D26" i="5"/>
  <c r="D64" i="5"/>
  <c r="D39" i="5"/>
  <c r="M83" i="4"/>
  <c r="L84" i="4"/>
  <c r="J83" i="4"/>
  <c r="G83" i="4"/>
  <c r="G84" i="4" s="1"/>
  <c r="E83" i="4"/>
  <c r="E84" i="4" s="1"/>
  <c r="M78" i="4"/>
  <c r="S78" i="4" s="1"/>
  <c r="M79" i="4"/>
  <c r="S79" i="4" s="1"/>
  <c r="M80" i="4"/>
  <c r="S80" i="4" s="1"/>
  <c r="M77" i="4"/>
  <c r="S77" i="4" s="1"/>
  <c r="AJ78" i="4"/>
  <c r="AJ77" i="4"/>
  <c r="O81" i="4"/>
  <c r="M75" i="4"/>
  <c r="S75" i="4" s="1"/>
  <c r="M74" i="4"/>
  <c r="S74" i="4" s="1"/>
  <c r="L76" i="4"/>
  <c r="AJ75" i="4"/>
  <c r="AJ74" i="4"/>
  <c r="L70" i="4"/>
  <c r="O70" i="4" s="1"/>
  <c r="S70" i="4" s="1"/>
  <c r="M68" i="4"/>
  <c r="L68" i="4"/>
  <c r="O68" i="4" s="1"/>
  <c r="L64" i="4"/>
  <c r="M63" i="4"/>
  <c r="S63" i="4" s="1"/>
  <c r="J4" i="4"/>
  <c r="AJ4" i="4" s="1"/>
  <c r="S53" i="4"/>
  <c r="R26" i="5" l="1"/>
  <c r="R68" i="5"/>
  <c r="R80" i="5"/>
  <c r="J18" i="5"/>
  <c r="R77" i="5"/>
  <c r="AI49" i="5"/>
  <c r="AJ64" i="4"/>
  <c r="AJ63" i="4"/>
  <c r="AJ70" i="4"/>
  <c r="AJ69" i="4"/>
  <c r="AJ68" i="4"/>
  <c r="AJ67" i="4"/>
  <c r="J84" i="4"/>
  <c r="AJ83" i="4"/>
  <c r="AI22" i="5"/>
  <c r="AI26" i="5"/>
  <c r="R39" i="5"/>
  <c r="J49" i="5"/>
  <c r="J64" i="5"/>
  <c r="V44" i="5"/>
  <c r="J44" i="5"/>
  <c r="J39" i="5"/>
  <c r="R49" i="5"/>
  <c r="R100" i="5"/>
  <c r="V37" i="5"/>
  <c r="R88" i="5"/>
  <c r="R53" i="5"/>
  <c r="R82" i="5"/>
  <c r="R70" i="5"/>
  <c r="S39" i="5"/>
  <c r="V38" i="5"/>
  <c r="V36" i="5"/>
  <c r="Z36" i="5" s="1"/>
  <c r="R15" i="5"/>
  <c r="O84" i="4"/>
  <c r="R84" i="4"/>
  <c r="R22" i="5"/>
  <c r="R73" i="5"/>
  <c r="R96" i="5"/>
  <c r="R92" i="5"/>
  <c r="M64" i="4"/>
  <c r="O76" i="4"/>
  <c r="R76" i="4"/>
  <c r="M84" i="4"/>
  <c r="S83" i="4"/>
  <c r="O55" i="4"/>
  <c r="S55" i="4" s="1"/>
  <c r="J22" i="5"/>
  <c r="R105" i="5"/>
  <c r="R85" i="5"/>
  <c r="M81" i="4"/>
  <c r="S81" i="4" s="1"/>
  <c r="M76" i="4"/>
  <c r="K83" i="4"/>
  <c r="K84" i="4" s="1"/>
  <c r="L71" i="4"/>
  <c r="O64" i="4"/>
  <c r="I84" i="4"/>
  <c r="F26" i="5"/>
  <c r="H26" i="5" s="1"/>
  <c r="AJ76" i="4" l="1"/>
  <c r="S76" i="4"/>
  <c r="AJ84" i="4"/>
  <c r="T39" i="5"/>
  <c r="V39" i="5" s="1"/>
  <c r="U39" i="5"/>
  <c r="X39" i="5" s="1"/>
  <c r="S84" i="4"/>
  <c r="W84" i="4"/>
  <c r="AA84" i="4" s="1"/>
  <c r="R71" i="4"/>
  <c r="Q71" i="4"/>
  <c r="S64" i="4"/>
  <c r="O71" i="4"/>
  <c r="M71" i="4"/>
  <c r="J26" i="5"/>
  <c r="J27" i="3"/>
  <c r="AJ27" i="3" s="1"/>
  <c r="E27" i="3"/>
  <c r="Y39" i="5" l="1"/>
  <c r="AJ71" i="4"/>
  <c r="W71" i="4"/>
  <c r="U71" i="4"/>
  <c r="S71" i="4"/>
  <c r="S89" i="4"/>
  <c r="AA71" i="4" l="1"/>
  <c r="Z39" i="5"/>
  <c r="AI39" i="5"/>
  <c r="N87" i="4" l="1"/>
  <c r="R87" i="4" s="1"/>
  <c r="AJ87" i="4" s="1"/>
  <c r="S69" i="4"/>
  <c r="E23" i="4"/>
  <c r="J45" i="4"/>
  <c r="AJ45" i="4" s="1"/>
  <c r="J44" i="4"/>
  <c r="AJ44" i="4" s="1"/>
  <c r="J43" i="4"/>
  <c r="AJ43" i="4" s="1"/>
  <c r="J42" i="4"/>
  <c r="AJ42" i="4" s="1"/>
  <c r="M46" i="4"/>
  <c r="S46" i="4" s="1"/>
  <c r="I45" i="4"/>
  <c r="I44" i="4"/>
  <c r="I43" i="4"/>
  <c r="I42" i="4"/>
  <c r="J39" i="4"/>
  <c r="AJ39" i="4" s="1"/>
  <c r="J38" i="4"/>
  <c r="AJ38" i="4" s="1"/>
  <c r="J37" i="4"/>
  <c r="AJ37" i="4" s="1"/>
  <c r="J30" i="4"/>
  <c r="AJ30" i="4" s="1"/>
  <c r="I39" i="4"/>
  <c r="I38" i="4"/>
  <c r="I37" i="4"/>
  <c r="I30" i="4"/>
  <c r="M40" i="4"/>
  <c r="S40" i="4" s="1"/>
  <c r="J27" i="4"/>
  <c r="AJ27" i="4" s="1"/>
  <c r="J26" i="4"/>
  <c r="AJ26" i="4" s="1"/>
  <c r="J25" i="4"/>
  <c r="AJ25" i="4" s="1"/>
  <c r="I27" i="4"/>
  <c r="I26" i="4"/>
  <c r="I25" i="4"/>
  <c r="M28" i="4"/>
  <c r="S28" i="4" s="1"/>
  <c r="J22" i="4"/>
  <c r="AJ22" i="4" s="1"/>
  <c r="J21" i="4"/>
  <c r="AJ21" i="4" s="1"/>
  <c r="J20" i="4"/>
  <c r="AJ20" i="4" s="1"/>
  <c r="J13" i="4"/>
  <c r="AJ13" i="4" s="1"/>
  <c r="J12" i="4"/>
  <c r="AJ12" i="4" s="1"/>
  <c r="I22" i="4"/>
  <c r="I21" i="4"/>
  <c r="I20" i="4"/>
  <c r="I13" i="4"/>
  <c r="I12" i="4"/>
  <c r="J9" i="4"/>
  <c r="AJ9" i="4" s="1"/>
  <c r="J8" i="4"/>
  <c r="AJ8" i="4" s="1"/>
  <c r="J7" i="4"/>
  <c r="AJ7" i="4" s="1"/>
  <c r="J6" i="4"/>
  <c r="AJ6" i="4" s="1"/>
  <c r="J5" i="4"/>
  <c r="AJ5" i="4" s="1"/>
  <c r="I9" i="4"/>
  <c r="I8" i="4"/>
  <c r="I6" i="4"/>
  <c r="I5" i="4"/>
  <c r="I4" i="4"/>
  <c r="J50" i="3"/>
  <c r="AJ50" i="3" s="1"/>
  <c r="I50" i="3"/>
  <c r="J49" i="3"/>
  <c r="AJ49" i="3" s="1"/>
  <c r="I49" i="3"/>
  <c r="J48" i="3"/>
  <c r="AJ48" i="3" s="1"/>
  <c r="I48" i="3"/>
  <c r="J47" i="3"/>
  <c r="AJ47" i="3" s="1"/>
  <c r="I47" i="3"/>
  <c r="M51" i="3"/>
  <c r="S51" i="3" s="1"/>
  <c r="J44" i="3"/>
  <c r="AJ44" i="3" s="1"/>
  <c r="J43" i="3"/>
  <c r="AJ43" i="3" s="1"/>
  <c r="J42" i="3"/>
  <c r="AJ42" i="3" s="1"/>
  <c r="J41" i="3"/>
  <c r="AJ41" i="3" s="1"/>
  <c r="J40" i="3"/>
  <c r="AJ40" i="3" s="1"/>
  <c r="J39" i="3"/>
  <c r="AJ39" i="3" s="1"/>
  <c r="J38" i="3"/>
  <c r="AJ38" i="3" s="1"/>
  <c r="I44" i="3"/>
  <c r="I43" i="3"/>
  <c r="I42" i="3"/>
  <c r="I41" i="3"/>
  <c r="I40" i="3"/>
  <c r="I39" i="3"/>
  <c r="I38" i="3"/>
  <c r="M45" i="3"/>
  <c r="S45" i="3" s="1"/>
  <c r="J35" i="3"/>
  <c r="AJ35" i="3" s="1"/>
  <c r="J33" i="3"/>
  <c r="AJ33" i="3" s="1"/>
  <c r="J32" i="3"/>
  <c r="AJ32" i="3" s="1"/>
  <c r="I35" i="3"/>
  <c r="I33" i="3"/>
  <c r="I32" i="3"/>
  <c r="M36" i="3"/>
  <c r="S36" i="3" s="1"/>
  <c r="J29" i="3"/>
  <c r="AJ29" i="3" s="1"/>
  <c r="J28" i="3"/>
  <c r="AJ28" i="3" s="1"/>
  <c r="J26" i="3"/>
  <c r="AJ26" i="3" s="1"/>
  <c r="J25" i="3"/>
  <c r="AJ25" i="3" s="1"/>
  <c r="J21" i="3"/>
  <c r="AJ21" i="3" s="1"/>
  <c r="I29" i="3"/>
  <c r="I28" i="3"/>
  <c r="I26" i="3"/>
  <c r="I25" i="3"/>
  <c r="I21" i="3"/>
  <c r="M30" i="3"/>
  <c r="S30" i="3" s="1"/>
  <c r="J19" i="3"/>
  <c r="AJ19" i="3" s="1"/>
  <c r="J18" i="3"/>
  <c r="AJ18" i="3" s="1"/>
  <c r="AJ17" i="3"/>
  <c r="AJ14" i="3"/>
  <c r="J13" i="3"/>
  <c r="AJ13" i="3" s="1"/>
  <c r="J12" i="3"/>
  <c r="AJ12" i="3" s="1"/>
  <c r="J10" i="3"/>
  <c r="AJ10" i="3" s="1"/>
  <c r="J9" i="3"/>
  <c r="AJ9" i="3" s="1"/>
  <c r="J8" i="3"/>
  <c r="AJ8" i="3" s="1"/>
  <c r="J7" i="3"/>
  <c r="AJ7" i="3" s="1"/>
  <c r="J6" i="3"/>
  <c r="AJ6" i="3" s="1"/>
  <c r="J4" i="3"/>
  <c r="AJ4" i="3" s="1"/>
  <c r="I19" i="3"/>
  <c r="I4" i="3"/>
  <c r="J53" i="2"/>
  <c r="AJ53" i="2" s="1"/>
  <c r="J52" i="2"/>
  <c r="AJ52" i="2" s="1"/>
  <c r="J51" i="2"/>
  <c r="AJ51" i="2" s="1"/>
  <c r="J50" i="2"/>
  <c r="AJ50" i="2" s="1"/>
  <c r="J48" i="2"/>
  <c r="AJ48" i="2" s="1"/>
  <c r="J46" i="2"/>
  <c r="AJ46" i="2" s="1"/>
  <c r="J44" i="2"/>
  <c r="AJ44" i="2" s="1"/>
  <c r="J43" i="2"/>
  <c r="AJ43" i="2" s="1"/>
  <c r="J42" i="2"/>
  <c r="AJ42" i="2" s="1"/>
  <c r="J41" i="2"/>
  <c r="AJ41" i="2" s="1"/>
  <c r="J40" i="2"/>
  <c r="AJ40" i="2" s="1"/>
  <c r="J39" i="2"/>
  <c r="AJ39" i="2" s="1"/>
  <c r="J38" i="2"/>
  <c r="AJ38" i="2" s="1"/>
  <c r="J37" i="2"/>
  <c r="AJ37" i="2" s="1"/>
  <c r="J36" i="2"/>
  <c r="AJ36" i="2" s="1"/>
  <c r="J35" i="2"/>
  <c r="AJ35" i="2" s="1"/>
  <c r="J34" i="2"/>
  <c r="AJ34" i="2" s="1"/>
  <c r="I53" i="2"/>
  <c r="I52" i="2"/>
  <c r="I51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M54" i="2"/>
  <c r="S54" i="2" s="1"/>
  <c r="AJ31" i="2"/>
  <c r="AJ30" i="2"/>
  <c r="AJ29" i="2"/>
  <c r="AJ27" i="2"/>
  <c r="AJ23" i="2"/>
  <c r="J22" i="2"/>
  <c r="AJ22" i="2" s="1"/>
  <c r="I22" i="2"/>
  <c r="M32" i="2"/>
  <c r="S32" i="2" s="1"/>
  <c r="J19" i="2"/>
  <c r="AJ19" i="2" s="1"/>
  <c r="J16" i="2"/>
  <c r="AJ16" i="2" s="1"/>
  <c r="J15" i="2"/>
  <c r="AJ15" i="2" s="1"/>
  <c r="J13" i="2"/>
  <c r="AJ13" i="2" s="1"/>
  <c r="J12" i="2"/>
  <c r="AJ12" i="2" s="1"/>
  <c r="J10" i="2"/>
  <c r="AJ10" i="2" s="1"/>
  <c r="J9" i="2"/>
  <c r="AJ9" i="2" s="1"/>
  <c r="J8" i="2"/>
  <c r="AJ8" i="2" s="1"/>
  <c r="AJ7" i="2"/>
  <c r="J6" i="2"/>
  <c r="AJ6" i="2" s="1"/>
  <c r="J5" i="2"/>
  <c r="AJ5" i="2" s="1"/>
  <c r="J4" i="2"/>
  <c r="AJ4" i="2" s="1"/>
  <c r="I19" i="2"/>
  <c r="I16" i="2"/>
  <c r="I15" i="2"/>
  <c r="I13" i="2"/>
  <c r="I12" i="2"/>
  <c r="I11" i="2"/>
  <c r="I10" i="2"/>
  <c r="I9" i="2"/>
  <c r="I8" i="2"/>
  <c r="I7" i="2"/>
  <c r="I6" i="2"/>
  <c r="I5" i="2"/>
  <c r="I4" i="2"/>
  <c r="O87" i="4" l="1"/>
  <c r="Q87" i="4"/>
  <c r="J23" i="4"/>
  <c r="AJ23" i="4" s="1"/>
  <c r="M23" i="4"/>
  <c r="S23" i="4" s="1"/>
  <c r="AJ32" i="2"/>
  <c r="I23" i="4"/>
  <c r="G5" i="4"/>
  <c r="E5" i="4"/>
  <c r="G9" i="4"/>
  <c r="G8" i="4"/>
  <c r="G7" i="4"/>
  <c r="G6" i="4"/>
  <c r="G4" i="4"/>
  <c r="I10" i="4"/>
  <c r="G22" i="4"/>
  <c r="G21" i="4"/>
  <c r="G20" i="4"/>
  <c r="G12" i="4"/>
  <c r="G23" i="4"/>
  <c r="G27" i="4"/>
  <c r="G26" i="4"/>
  <c r="G25" i="4"/>
  <c r="G39" i="4"/>
  <c r="G38" i="4"/>
  <c r="G37" i="4"/>
  <c r="G30" i="4"/>
  <c r="G45" i="4"/>
  <c r="G44" i="4"/>
  <c r="G42" i="4"/>
  <c r="G43" i="4"/>
  <c r="I46" i="4"/>
  <c r="E45" i="4"/>
  <c r="E44" i="4"/>
  <c r="E43" i="4"/>
  <c r="E42" i="4"/>
  <c r="E39" i="4"/>
  <c r="E38" i="4"/>
  <c r="E37" i="4"/>
  <c r="E22" i="4"/>
  <c r="E21" i="4"/>
  <c r="E20" i="4"/>
  <c r="E12" i="4"/>
  <c r="E9" i="4"/>
  <c r="E8" i="4"/>
  <c r="E7" i="4"/>
  <c r="E6" i="4"/>
  <c r="E4" i="4"/>
  <c r="G50" i="3"/>
  <c r="G49" i="3"/>
  <c r="G48" i="3"/>
  <c r="G47" i="3"/>
  <c r="I51" i="3"/>
  <c r="E50" i="3"/>
  <c r="E49" i="3"/>
  <c r="E48" i="3"/>
  <c r="E47" i="3"/>
  <c r="G44" i="3"/>
  <c r="G43" i="3"/>
  <c r="G42" i="3"/>
  <c r="G41" i="3"/>
  <c r="G40" i="3"/>
  <c r="G38" i="3"/>
  <c r="G39" i="3"/>
  <c r="G35" i="3"/>
  <c r="G33" i="3"/>
  <c r="G32" i="3"/>
  <c r="E44" i="3"/>
  <c r="E43" i="3"/>
  <c r="E42" i="3"/>
  <c r="E41" i="3"/>
  <c r="K41" i="3" s="1"/>
  <c r="E40" i="3"/>
  <c r="E39" i="3"/>
  <c r="E38" i="3"/>
  <c r="E35" i="3"/>
  <c r="E33" i="3"/>
  <c r="E32" i="3"/>
  <c r="J36" i="3"/>
  <c r="AJ36" i="3" s="1"/>
  <c r="G29" i="3"/>
  <c r="G28" i="3"/>
  <c r="G26" i="3"/>
  <c r="G25" i="3"/>
  <c r="E29" i="3"/>
  <c r="E28" i="3"/>
  <c r="E26" i="3"/>
  <c r="E25" i="3"/>
  <c r="G19" i="3"/>
  <c r="K18" i="3"/>
  <c r="G4" i="3"/>
  <c r="E19" i="3"/>
  <c r="E14" i="3"/>
  <c r="E13" i="3"/>
  <c r="E12" i="3"/>
  <c r="E10" i="3"/>
  <c r="E9" i="3"/>
  <c r="E8" i="3"/>
  <c r="E7" i="3"/>
  <c r="E6" i="3"/>
  <c r="E4" i="3"/>
  <c r="G53" i="2"/>
  <c r="G52" i="2"/>
  <c r="G51" i="2"/>
  <c r="G45" i="2"/>
  <c r="G46" i="2"/>
  <c r="G44" i="2"/>
  <c r="G43" i="2"/>
  <c r="G42" i="2"/>
  <c r="G41" i="2"/>
  <c r="G40" i="2"/>
  <c r="G39" i="2"/>
  <c r="G38" i="2"/>
  <c r="G37" i="2"/>
  <c r="K37" i="2" s="1"/>
  <c r="G36" i="2"/>
  <c r="G35" i="2"/>
  <c r="G34" i="2"/>
  <c r="E53" i="2"/>
  <c r="E52" i="2"/>
  <c r="E46" i="2"/>
  <c r="E45" i="2"/>
  <c r="E44" i="2"/>
  <c r="E43" i="2"/>
  <c r="E42" i="2"/>
  <c r="E41" i="2"/>
  <c r="E40" i="2"/>
  <c r="E39" i="2"/>
  <c r="E38" i="2"/>
  <c r="E36" i="2"/>
  <c r="E35" i="2"/>
  <c r="E34" i="2"/>
  <c r="G23" i="2"/>
  <c r="E23" i="2"/>
  <c r="E31" i="2"/>
  <c r="K31" i="2" s="1"/>
  <c r="E30" i="2"/>
  <c r="K30" i="2" s="1"/>
  <c r="E29" i="2"/>
  <c r="K29" i="2" s="1"/>
  <c r="G19" i="2"/>
  <c r="G16" i="2"/>
  <c r="G15" i="2"/>
  <c r="G13" i="2"/>
  <c r="G12" i="2"/>
  <c r="G11" i="2"/>
  <c r="G10" i="2"/>
  <c r="G9" i="2"/>
  <c r="G8" i="2"/>
  <c r="G7" i="2"/>
  <c r="G6" i="2"/>
  <c r="G5" i="2"/>
  <c r="G4" i="2"/>
  <c r="E19" i="2"/>
  <c r="E17" i="2"/>
  <c r="K17" i="2" s="1"/>
  <c r="E16" i="2"/>
  <c r="E15" i="2"/>
  <c r="E14" i="2"/>
  <c r="K14" i="2" s="1"/>
  <c r="E13" i="2"/>
  <c r="E12" i="2"/>
  <c r="E11" i="2"/>
  <c r="E10" i="2"/>
  <c r="E9" i="2"/>
  <c r="E8" i="2"/>
  <c r="E7" i="2"/>
  <c r="E6" i="2"/>
  <c r="E5" i="2"/>
  <c r="E4" i="2"/>
  <c r="K46" i="2" l="1"/>
  <c r="K42" i="3"/>
  <c r="K8" i="4"/>
  <c r="K23" i="2"/>
  <c r="K33" i="3"/>
  <c r="K15" i="2"/>
  <c r="K39" i="4"/>
  <c r="K20" i="4"/>
  <c r="K6" i="4"/>
  <c r="K16" i="2"/>
  <c r="K43" i="4"/>
  <c r="K30" i="4"/>
  <c r="K38" i="4"/>
  <c r="K23" i="4"/>
  <c r="K12" i="4"/>
  <c r="K22" i="4"/>
  <c r="K43" i="3"/>
  <c r="K40" i="3"/>
  <c r="K44" i="3"/>
  <c r="K32" i="3"/>
  <c r="K35" i="3"/>
  <c r="K21" i="3"/>
  <c r="K29" i="3"/>
  <c r="K26" i="3"/>
  <c r="K7" i="2"/>
  <c r="K6" i="2"/>
  <c r="K11" i="2"/>
  <c r="K10" i="2"/>
  <c r="K5" i="2"/>
  <c r="K9" i="2"/>
  <c r="K41" i="2"/>
  <c r="K51" i="2"/>
  <c r="K4" i="2"/>
  <c r="K8" i="2"/>
  <c r="K35" i="2"/>
  <c r="K28" i="3"/>
  <c r="K7" i="4"/>
  <c r="K13" i="4"/>
  <c r="K19" i="2"/>
  <c r="K12" i="2"/>
  <c r="K13" i="2"/>
  <c r="K39" i="2"/>
  <c r="K43" i="2"/>
  <c r="K48" i="2"/>
  <c r="K53" i="2"/>
  <c r="K8" i="3"/>
  <c r="K13" i="3"/>
  <c r="K49" i="3"/>
  <c r="K6" i="3"/>
  <c r="K10" i="3"/>
  <c r="K38" i="3"/>
  <c r="K4" i="3"/>
  <c r="K9" i="3"/>
  <c r="K14" i="3"/>
  <c r="E30" i="3"/>
  <c r="J51" i="3"/>
  <c r="AJ51" i="3" s="1"/>
  <c r="K50" i="3"/>
  <c r="K7" i="3"/>
  <c r="K12" i="3"/>
  <c r="K19" i="3"/>
  <c r="K25" i="3"/>
  <c r="K39" i="3"/>
  <c r="K48" i="3"/>
  <c r="K47" i="3"/>
  <c r="G51" i="3"/>
  <c r="K51" i="3" s="1"/>
  <c r="S87" i="4"/>
  <c r="K4" i="4"/>
  <c r="K9" i="4"/>
  <c r="K21" i="4"/>
  <c r="K37" i="4"/>
  <c r="E10" i="4"/>
  <c r="G32" i="2"/>
  <c r="K34" i="2"/>
  <c r="K38" i="2"/>
  <c r="K42" i="2"/>
  <c r="K52" i="2"/>
  <c r="K22" i="2"/>
  <c r="K36" i="2"/>
  <c r="K40" i="2"/>
  <c r="K44" i="2"/>
  <c r="K50" i="2"/>
  <c r="G54" i="2"/>
  <c r="G28" i="4"/>
  <c r="K42" i="4"/>
  <c r="J10" i="4"/>
  <c r="AJ10" i="4" s="1"/>
  <c r="E32" i="2"/>
  <c r="E45" i="3"/>
  <c r="G36" i="3"/>
  <c r="G45" i="3"/>
  <c r="G10" i="4"/>
  <c r="J45" i="3"/>
  <c r="AJ45" i="3" s="1"/>
  <c r="I54" i="2"/>
  <c r="E54" i="2"/>
  <c r="I45" i="3"/>
  <c r="I36" i="3"/>
  <c r="J30" i="3"/>
  <c r="AJ30" i="3" s="1"/>
  <c r="G30" i="3"/>
  <c r="I30" i="3"/>
  <c r="K45" i="4"/>
  <c r="K5" i="4"/>
  <c r="G46" i="4"/>
  <c r="J46" i="4"/>
  <c r="AJ46" i="4" s="1"/>
  <c r="E40" i="4"/>
  <c r="G40" i="4"/>
  <c r="I40" i="4"/>
  <c r="E46" i="4"/>
  <c r="K44" i="4"/>
  <c r="I28" i="4"/>
  <c r="J40" i="4"/>
  <c r="AJ40" i="4" s="1"/>
  <c r="J28" i="4"/>
  <c r="AJ28" i="4" s="1"/>
  <c r="E25" i="4"/>
  <c r="K25" i="4" s="1"/>
  <c r="E26" i="4"/>
  <c r="K26" i="4" s="1"/>
  <c r="E27" i="4"/>
  <c r="K27" i="4" s="1"/>
  <c r="K34" i="3"/>
  <c r="J34" i="3"/>
  <c r="AJ34" i="3" s="1"/>
  <c r="K45" i="3" l="1"/>
  <c r="K30" i="3"/>
  <c r="K10" i="4"/>
  <c r="K46" i="4"/>
  <c r="K40" i="4"/>
  <c r="K54" i="2"/>
  <c r="E36" i="3"/>
  <c r="K36" i="3" s="1"/>
  <c r="J5" i="3" l="1"/>
  <c r="AJ5" i="3" s="1"/>
  <c r="J45" i="2"/>
  <c r="AJ54" i="2" l="1"/>
  <c r="AJ45" i="2"/>
  <c r="I32" i="2"/>
  <c r="K32" i="2" s="1"/>
  <c r="K45" i="2"/>
  <c r="E28" i="4"/>
  <c r="K28" i="4" s="1"/>
</calcChain>
</file>

<file path=xl/sharedStrings.xml><?xml version="1.0" encoding="utf-8"?>
<sst xmlns="http://schemas.openxmlformats.org/spreadsheetml/2006/main" count="671" uniqueCount="313">
  <si>
    <t>الـــســـلــعـــة</t>
  </si>
  <si>
    <t>س1</t>
  </si>
  <si>
    <t>يناير</t>
  </si>
  <si>
    <t>ق</t>
  </si>
  <si>
    <t>فبراير</t>
  </si>
  <si>
    <t>مارس</t>
  </si>
  <si>
    <t>إبريل</t>
  </si>
  <si>
    <t>قمح بلدي</t>
  </si>
  <si>
    <t xml:space="preserve">شعير </t>
  </si>
  <si>
    <t>ذرة شامية هند</t>
  </si>
  <si>
    <t>دخن</t>
  </si>
  <si>
    <t>غرب</t>
  </si>
  <si>
    <t>خبز جاهز/ روتي/ رغيف</t>
  </si>
  <si>
    <t>بسكويت بأنواعة</t>
  </si>
  <si>
    <t>الإجـــمـــالــــي</t>
  </si>
  <si>
    <t>الحبوب ومشتقاتها :-</t>
  </si>
  <si>
    <t>البقوليات الجافة:-</t>
  </si>
  <si>
    <t>عدس م + خ</t>
  </si>
  <si>
    <t xml:space="preserve"> طماطم</t>
  </si>
  <si>
    <t xml:space="preserve"> بصل أخضر</t>
  </si>
  <si>
    <t xml:space="preserve"> ثومة خضراء</t>
  </si>
  <si>
    <t>باميا</t>
  </si>
  <si>
    <t>كوسة/ قرع/ دبا</t>
  </si>
  <si>
    <t>باذنجان</t>
  </si>
  <si>
    <t>ملوخية/ سبانخ ربطة</t>
  </si>
  <si>
    <t>كرث/بقل/سلطة/جرجير</t>
  </si>
  <si>
    <t>خيار</t>
  </si>
  <si>
    <t>بسباس أخضر</t>
  </si>
  <si>
    <t>نعناع ، كبزرة ، بقدونس</t>
  </si>
  <si>
    <t>صلصة معجون طماطم</t>
  </si>
  <si>
    <t>الفواكة الطازجة والجففة:-</t>
  </si>
  <si>
    <t>موز محلي</t>
  </si>
  <si>
    <t>عنب بأنواعة</t>
  </si>
  <si>
    <t>برتقال م + خ</t>
  </si>
  <si>
    <t>ليمون حامض</t>
  </si>
  <si>
    <t>تفاح م+ خ</t>
  </si>
  <si>
    <t>شمام</t>
  </si>
  <si>
    <t>حبحب بطيخ</t>
  </si>
  <si>
    <t>عمبة فلفل باباي</t>
  </si>
  <si>
    <t>رمــــان</t>
  </si>
  <si>
    <t>فرسك خوخ طازج</t>
  </si>
  <si>
    <t>مانجو عمب العظام</t>
  </si>
  <si>
    <t>زبيب بأنواعة</t>
  </si>
  <si>
    <t>اللـــحـــوم:-</t>
  </si>
  <si>
    <t>لحم مفروم بقري طازج</t>
  </si>
  <si>
    <t>لحم مفروم مثلج هندي</t>
  </si>
  <si>
    <t>دواجن طازج</t>
  </si>
  <si>
    <t>الأسماك:-</t>
  </si>
  <si>
    <t>ـــ</t>
  </si>
  <si>
    <t>أسماك مملحة أو مجففة</t>
  </si>
  <si>
    <t>الالبان ومشتقاتها:-</t>
  </si>
  <si>
    <t>جبن بأنواعة</t>
  </si>
  <si>
    <t>البيض</t>
  </si>
  <si>
    <t>زيوت الطعام:-</t>
  </si>
  <si>
    <t>السكر ومنتجاته:-</t>
  </si>
  <si>
    <t>حلوى طحينه محلي</t>
  </si>
  <si>
    <t>قشر محلي</t>
  </si>
  <si>
    <t>المياة المعدنية والمشروبات الغير كحولية:-</t>
  </si>
  <si>
    <t>مياة معدنية</t>
  </si>
  <si>
    <t>التبغ والقات:-</t>
  </si>
  <si>
    <t>السلع والخدمات الصحية:-</t>
  </si>
  <si>
    <t>المنظفات المنزلية</t>
  </si>
  <si>
    <t>الأجهزة المنزلية:-</t>
  </si>
  <si>
    <t>الأجهزة الأساسية</t>
  </si>
  <si>
    <t>أجهزة كهربائية صغيرة:-</t>
  </si>
  <si>
    <t>المنتجات الصيدلية/ الأدوية:-</t>
  </si>
  <si>
    <t>خدمات صحية</t>
  </si>
  <si>
    <t>النقل ومستلزماتة:-</t>
  </si>
  <si>
    <t>الإتصالات ومستلزماتة:-</t>
  </si>
  <si>
    <t>خدمات البريد والفاكس داخلي</t>
  </si>
  <si>
    <t>التلفونات ــ والتلكسات</t>
  </si>
  <si>
    <t xml:space="preserve"> الترفيه والثقافة:-</t>
  </si>
  <si>
    <t>المرئيات + القرطاسبة+ أقلام</t>
  </si>
  <si>
    <t>خدمات ترفيهية وثقافية</t>
  </si>
  <si>
    <t>الصحف والمجلات</t>
  </si>
  <si>
    <t>مواد ترفيهية اخرى</t>
  </si>
  <si>
    <t>التعليم ومستلزماتة:-</t>
  </si>
  <si>
    <t>التعليم</t>
  </si>
  <si>
    <t>إجــمــالي التعليم الاساسي الثانوي</t>
  </si>
  <si>
    <t>التعليم بعد الثانوية:-</t>
  </si>
  <si>
    <t>رسوم جامعية حكومية</t>
  </si>
  <si>
    <t xml:space="preserve"> رسوم جامعية اهلية</t>
  </si>
  <si>
    <t xml:space="preserve"> كتب جامعية</t>
  </si>
  <si>
    <t>المطاعم والفنادق:-</t>
  </si>
  <si>
    <t>خدمات المباشرين المطاعم والمقاهي</t>
  </si>
  <si>
    <t>اطعمة خارج المنزل</t>
  </si>
  <si>
    <t>شاي ومشروبات خارج المنزل</t>
  </si>
  <si>
    <t>خدمات السكان:-</t>
  </si>
  <si>
    <t xml:space="preserve"> فندق</t>
  </si>
  <si>
    <t>لوكندة شعبية</t>
  </si>
  <si>
    <t>خدمات وسلع متنوعة:-</t>
  </si>
  <si>
    <t>العناية الشخصية:-</t>
  </si>
  <si>
    <t>م ق</t>
  </si>
  <si>
    <t>الخضروات الطازجة والمجففة:-</t>
  </si>
  <si>
    <t>بطاط</t>
  </si>
  <si>
    <t>المتوسط</t>
  </si>
  <si>
    <t>سجائر كمران</t>
  </si>
  <si>
    <t>قـــات ماوية</t>
  </si>
  <si>
    <t>البهارات والتوابل</t>
  </si>
  <si>
    <t>حليب طازج بقري صغير</t>
  </si>
  <si>
    <t>السجاد والمفارش</t>
  </si>
  <si>
    <t>الزجاجـيـــــات</t>
  </si>
  <si>
    <t>الاغطية المنزلية</t>
  </si>
  <si>
    <t>خدمات المستشفيات</t>
  </si>
  <si>
    <t>الملابس والاحذية</t>
  </si>
  <si>
    <t>الاقمشة</t>
  </si>
  <si>
    <t>الاحذية</t>
  </si>
  <si>
    <t>احذية رجالي + صنادل</t>
  </si>
  <si>
    <t>خياطة الملابس</t>
  </si>
  <si>
    <t>رجالي</t>
  </si>
  <si>
    <t>نسائي</t>
  </si>
  <si>
    <t>الإجـــمـــالــــي العام</t>
  </si>
  <si>
    <t>السكن ومستلزماتة</t>
  </si>
  <si>
    <t>ايجار السكن المنزلي</t>
  </si>
  <si>
    <t>شرائح المياه</t>
  </si>
  <si>
    <t>الصيانة والاصلاح وخدماته</t>
  </si>
  <si>
    <t>الأثاث والأدوات المنزلية:-</t>
  </si>
  <si>
    <t>الأثاث</t>
  </si>
  <si>
    <t>المفارش وسجاد الارضية</t>
  </si>
  <si>
    <t>اجـــمـــالــــي السجاد والمفارش</t>
  </si>
  <si>
    <t>ادوات معدنية صحون</t>
  </si>
  <si>
    <t>ادوات بلاستكية أطباق</t>
  </si>
  <si>
    <t>ثلاجة شاي + ماء</t>
  </si>
  <si>
    <t>لحاف بطانيات طراريح</t>
  </si>
  <si>
    <t>ساعة يد رجالي+ نسائي</t>
  </si>
  <si>
    <t>حقيبه مدرسية + نسائية</t>
  </si>
  <si>
    <t>اجرة حلاقة رجالي</t>
  </si>
  <si>
    <t>تسريحة شعر للنساء</t>
  </si>
  <si>
    <t>حديد بناء 12 ملم</t>
  </si>
  <si>
    <t>حديد بناء 16 ملم</t>
  </si>
  <si>
    <t>صفائح زنك متعرج</t>
  </si>
  <si>
    <t>زجاج نوافذ ساد ملم (80*100*3)</t>
  </si>
  <si>
    <t>زجاج نوافذ ساد ملم (80*10*6)</t>
  </si>
  <si>
    <t>زجاج نوافذ مشجر (80*100*3 ملم)</t>
  </si>
  <si>
    <t>خشب أحمر (2*6انش*20 قدم)</t>
  </si>
  <si>
    <t>خشب أحمر (3*3انش*20 قدم)</t>
  </si>
  <si>
    <t>بلاط ارض محلي( 25*25سم) حضرمي</t>
  </si>
  <si>
    <t>بلوك عادي (15*15* انش)</t>
  </si>
  <si>
    <t>بلوك عادي (4*15*8 انش)</t>
  </si>
  <si>
    <t>حجار اسود حبشي</t>
  </si>
  <si>
    <t>حجار اسود حبشي حملة1 طن</t>
  </si>
  <si>
    <t>كري (هلسن) حمولة 10 طن - حملة سيارة</t>
  </si>
  <si>
    <t>مواسير مياة 20* نص انش حديد سعودي</t>
  </si>
  <si>
    <t>مواسير مياة 20*4 انش حديد</t>
  </si>
  <si>
    <t>مواسير مجاري بلاستيك 16انش</t>
  </si>
  <si>
    <t>مرحاض عربي قطر 5 انش</t>
  </si>
  <si>
    <t>مرحاض افرنجي</t>
  </si>
  <si>
    <t>مغسلة وجه عربي</t>
  </si>
  <si>
    <t>المشتقات الننفطية</t>
  </si>
  <si>
    <t>مواد البناء</t>
  </si>
  <si>
    <t xml:space="preserve"> </t>
  </si>
  <si>
    <t>احذية ولادي + صنادل</t>
  </si>
  <si>
    <t>احذية نسائي وبناتي+ صنادل</t>
  </si>
  <si>
    <t>ابلكاش ماليزي ملم 4/8/18</t>
  </si>
  <si>
    <t>ابلكاش ماليزي ملم 4/8/15</t>
  </si>
  <si>
    <t>خلاطة كهربائية باناسونيك</t>
  </si>
  <si>
    <t>التعليم الاساسي الثانوي:ـ</t>
  </si>
  <si>
    <t>رسوم مدرسية تعليم اساسي ح+خ</t>
  </si>
  <si>
    <t>رسوم مدرسية تعليم ثانوي ح+خ</t>
  </si>
  <si>
    <t>رسوم مدرسية حكومية اساسي وثانوي</t>
  </si>
  <si>
    <t>زيوت الشعر + شامبو</t>
  </si>
  <si>
    <t>صابون + حناء + عطروبخور</t>
  </si>
  <si>
    <t>مايو</t>
  </si>
  <si>
    <t>يونيو</t>
  </si>
  <si>
    <t xml:space="preserve">المتوسط </t>
  </si>
  <si>
    <t xml:space="preserve"> بصل جاف أحمر محلي</t>
  </si>
  <si>
    <t xml:space="preserve"> ثومة جافة (صيني)</t>
  </si>
  <si>
    <t>ذرة رفيعة صفراء محلي</t>
  </si>
  <si>
    <t xml:space="preserve"> فول معلب الممتاز</t>
  </si>
  <si>
    <t>فاصوليا علب الهناء</t>
  </si>
  <si>
    <t>بازيليا علب الهناء</t>
  </si>
  <si>
    <t>شعيرية المائدة</t>
  </si>
  <si>
    <t>زيت نباتي3 أنواع ( الزيوت المستوردة)</t>
  </si>
  <si>
    <t>سمن صناعي (القمرية )</t>
  </si>
  <si>
    <t>حليب جاف( علبة) عبوة 2,5 ك</t>
  </si>
  <si>
    <t>حليب شاي سائل معلب الممتازصغير</t>
  </si>
  <si>
    <t>حليب سائل معلب الممتاز كبير</t>
  </si>
  <si>
    <t>عسل  طبيعي علب</t>
  </si>
  <si>
    <t>هيل كيلو هندي</t>
  </si>
  <si>
    <t>عسل تجاري ( الغابة السوداء)</t>
  </si>
  <si>
    <t xml:space="preserve"> شاي الكبوس</t>
  </si>
  <si>
    <t xml:space="preserve"> بن محلي + مستورد( مطحون+ حب)</t>
  </si>
  <si>
    <t>مكينة حلاقة امواس + معجون اسنان</t>
  </si>
  <si>
    <t>دبله ذهب عيار 21 قيراط ( 5 جرام خليجي)</t>
  </si>
  <si>
    <t xml:space="preserve"> معدات النقل الشخصية </t>
  </si>
  <si>
    <t xml:space="preserve">أجور النقل داخلي </t>
  </si>
  <si>
    <t>فرن كهربائي</t>
  </si>
  <si>
    <t>مكيف هوائي جنرال ( طن ونص)</t>
  </si>
  <si>
    <t xml:space="preserve">تنور بوتجاز محلي </t>
  </si>
  <si>
    <t>غسالة كهربائية 12 كجم</t>
  </si>
  <si>
    <t>ثلاجة كهربائية سامسونج 14 قدم</t>
  </si>
  <si>
    <t>مروحة كهربائية باكستاني +أسطوانة غاز فارغة</t>
  </si>
  <si>
    <t>فرن مصري اربع عيون</t>
  </si>
  <si>
    <t>المنتجات الصيدلية والعيادة الطبية</t>
  </si>
  <si>
    <t>يوليو</t>
  </si>
  <si>
    <t>اغسطس</t>
  </si>
  <si>
    <t>سبتمبر</t>
  </si>
  <si>
    <t>أسماك طازج ( السخلة)</t>
  </si>
  <si>
    <t>حلاوة هريسة باللوز محلي</t>
  </si>
  <si>
    <t>كروسين</t>
  </si>
  <si>
    <t>أكتوبر</t>
  </si>
  <si>
    <t>نوفمبر</t>
  </si>
  <si>
    <t xml:space="preserve">ديسمبر </t>
  </si>
  <si>
    <t>زبادي صغير</t>
  </si>
  <si>
    <t>أسماك معلبة ( تونة) الغويزي</t>
  </si>
  <si>
    <t>المتوسط لسنوي</t>
  </si>
  <si>
    <t>جص محلي</t>
  </si>
  <si>
    <t>كوبش، زهرة، قنبط ( الصغير)</t>
  </si>
  <si>
    <t>ملابس رجالي + نسائي+ولادي</t>
  </si>
  <si>
    <t>الإجـــمـــالــــي العام للملابس والخياطة والاحذية</t>
  </si>
  <si>
    <t>قمح أبيض استرالي</t>
  </si>
  <si>
    <t>دقيق أبيض مستورد</t>
  </si>
  <si>
    <t>دقيق مطحون محلي</t>
  </si>
  <si>
    <t>مصاريف طحن كيس قمح</t>
  </si>
  <si>
    <t xml:space="preserve">مكرونة المائدة </t>
  </si>
  <si>
    <t xml:space="preserve"> فاصوليا جافة ببضاء+ حمراء صيني</t>
  </si>
  <si>
    <t>عتر خارجي</t>
  </si>
  <si>
    <t>فول حب مستورد</t>
  </si>
  <si>
    <t>فول معلب صيني</t>
  </si>
  <si>
    <t xml:space="preserve"> بصل أبيض جاف محلي</t>
  </si>
  <si>
    <t>جزر أحمر</t>
  </si>
  <si>
    <t xml:space="preserve">بيبار أخضر </t>
  </si>
  <si>
    <t>تمر درجة ثاني</t>
  </si>
  <si>
    <t>فرسك خوخ خارجي</t>
  </si>
  <si>
    <t>لحم كباش بلدي</t>
  </si>
  <si>
    <t>لحم كباش مستورد</t>
  </si>
  <si>
    <t>لحم ماعز بلدي طازج</t>
  </si>
  <si>
    <t>لحم ماعز مستورد طازج</t>
  </si>
  <si>
    <t>دواجن مثلجة مستورد( فرنسي)</t>
  </si>
  <si>
    <t>لحم عجل بلدي طازج</t>
  </si>
  <si>
    <t xml:space="preserve">أسماك ديرك  طازج </t>
  </si>
  <si>
    <t>حلاوة طحينة النخلة مستوردة</t>
  </si>
  <si>
    <t>كمون</t>
  </si>
  <si>
    <t>فلفل مستورد</t>
  </si>
  <si>
    <t>قرفة</t>
  </si>
  <si>
    <t>حبة سوداء</t>
  </si>
  <si>
    <t>خميرة فورية</t>
  </si>
  <si>
    <t>مرقة ماجي</t>
  </si>
  <si>
    <t>زنجبيل حبوب مستورد</t>
  </si>
  <si>
    <t>بسباس أحمر محلي ( قرون)</t>
  </si>
  <si>
    <t>بسباس أحمر محلي ( مطحون)</t>
  </si>
  <si>
    <t>مشروبات غازية كندا دراي250 ملل</t>
  </si>
  <si>
    <t>مشروبات غازية بيبسي كولا 250 ملل</t>
  </si>
  <si>
    <t>عصير مانجو يماني صغير</t>
  </si>
  <si>
    <t>عصير برتقال يماني صغير</t>
  </si>
  <si>
    <t>عصير مانجو قها مصري</t>
  </si>
  <si>
    <t>فيمتو محلي</t>
  </si>
  <si>
    <t>سنكويك مستورد</t>
  </si>
  <si>
    <t>معسل تفاح</t>
  </si>
  <si>
    <t>تبغ سفنة هندي+ تبغ حممي درجة(1)</t>
  </si>
  <si>
    <t>وحدة القياس</t>
  </si>
  <si>
    <t>كيلو</t>
  </si>
  <si>
    <t>القرص</t>
  </si>
  <si>
    <t>اجرة</t>
  </si>
  <si>
    <t>علبة410 جم</t>
  </si>
  <si>
    <t>باكت 400 جم</t>
  </si>
  <si>
    <t>باكت 450جم</t>
  </si>
  <si>
    <t>باكت 110 جم</t>
  </si>
  <si>
    <t>ربطة</t>
  </si>
  <si>
    <t>علية كيلو</t>
  </si>
  <si>
    <t>حزمة</t>
  </si>
  <si>
    <t>حبة</t>
  </si>
  <si>
    <t>حزمة/ربطة</t>
  </si>
  <si>
    <t>كيس 450جم</t>
  </si>
  <si>
    <t>علبة 200جم</t>
  </si>
  <si>
    <t>كيس0.5لتر</t>
  </si>
  <si>
    <t>علبة 410جم</t>
  </si>
  <si>
    <t>علبة 170 جم</t>
  </si>
  <si>
    <t>علبة2,5 كجم</t>
  </si>
  <si>
    <t>علبة 200 ملل</t>
  </si>
  <si>
    <t>طبق 30 حبة</t>
  </si>
  <si>
    <t>علبة 0.9 كجم</t>
  </si>
  <si>
    <t>سمن بلدي</t>
  </si>
  <si>
    <t>زيت سمسم</t>
  </si>
  <si>
    <t>عبوة 1,8 لتر</t>
  </si>
  <si>
    <t>علبة 500 جم</t>
  </si>
  <si>
    <t>كل أنواع السكر</t>
  </si>
  <si>
    <t>الأرقـــــام الــــقـــيــــــاســـــــــــــــــيــــــــــــة ومـــــعـــــــــــــدلات الــــــــــــتــــــــضــــــــــخــــــــم لــــــــــــــــعــــــــام 2024م ( الربع الاول)</t>
  </si>
  <si>
    <t>ملح الطعام</t>
  </si>
  <si>
    <t>علبة125جم</t>
  </si>
  <si>
    <t>باكت 20جم</t>
  </si>
  <si>
    <t>قارورة0.75جم</t>
  </si>
  <si>
    <t>علبة250ملل</t>
  </si>
  <si>
    <t>قارورو250ملل</t>
  </si>
  <si>
    <t>باكت 250ملل</t>
  </si>
  <si>
    <t>علبة 170 ملل</t>
  </si>
  <si>
    <t>قارورة 710لتر</t>
  </si>
  <si>
    <t>قارورة0.4840لتر</t>
  </si>
  <si>
    <t>كيس</t>
  </si>
  <si>
    <t>قالب</t>
  </si>
  <si>
    <t xml:space="preserve">ثلج </t>
  </si>
  <si>
    <t>باكت 20 حبة</t>
  </si>
  <si>
    <t>باكت72 جم</t>
  </si>
  <si>
    <t>أسعار الدولار مقابل الريال اليمني</t>
  </si>
  <si>
    <t>تمر درجة(1)</t>
  </si>
  <si>
    <t>أرز بستمي الروبان</t>
  </si>
  <si>
    <t>حلبه حب + مطحون خارجي</t>
  </si>
  <si>
    <t>عتر محلي</t>
  </si>
  <si>
    <t>كوبش، زهرة، قنبط ( الكبير)</t>
  </si>
  <si>
    <t>المنبهات</t>
  </si>
  <si>
    <t>أرز هندي مزة</t>
  </si>
  <si>
    <t>الغاز والفحم</t>
  </si>
  <si>
    <t>البنزين (لتر 200)</t>
  </si>
  <si>
    <t>ديزل ( لتر 200)</t>
  </si>
  <si>
    <t>الدولار ( البيع)</t>
  </si>
  <si>
    <t>الدولار (الشراء)</t>
  </si>
  <si>
    <t>سنة الاساس</t>
  </si>
  <si>
    <t>ذ</t>
  </si>
  <si>
    <t>ملاحظة:</t>
  </si>
  <si>
    <t>س1: سنة الأساس
ق: القيمة القياسة
م.ق : متوسط القيمة القياسية</t>
  </si>
  <si>
    <t>سنة الأساس
(س)</t>
  </si>
  <si>
    <t xml:space="preserve">القيمة القياسية
(ق) </t>
  </si>
  <si>
    <t>متوسط القيمة القياسية 
(م 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</si>
</sst>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8"/>
      <scheme val="minor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  <scheme val="major"/>
    </font>
    <font>
      <sz val="36"/>
      <color theme="1"/>
      <name val="Times New Roman"/>
      <family val="1"/>
      <scheme val="major"/>
    </font>
    <font>
      <sz val="36"/>
      <color theme="1"/>
      <name val="Arial"/>
      <family val="2"/>
      <charset val="178"/>
      <scheme val="minor"/>
    </font>
    <font>
      <sz val="36"/>
      <color rgb="FF002060"/>
      <name val="Times New Roman"/>
      <family val="1"/>
      <scheme val="major"/>
    </font>
    <font>
      <b/>
      <sz val="26"/>
      <color rgb="FF002060"/>
      <name val="Times New Roman"/>
      <family val="1"/>
      <scheme val="major"/>
    </font>
    <font>
      <b/>
      <sz val="34"/>
      <color theme="1"/>
      <name val="Times New Roman"/>
      <family val="1"/>
      <scheme val="major"/>
    </font>
    <font>
      <b/>
      <sz val="30"/>
      <color theme="1"/>
      <name val="Times New Roman"/>
      <family val="1"/>
      <scheme val="major"/>
    </font>
    <font>
      <b/>
      <sz val="36"/>
      <color theme="1"/>
      <name val="PT Bold Heading"/>
      <charset val="178"/>
    </font>
    <font>
      <sz val="11"/>
      <color theme="1"/>
      <name val="PT Bold Heading"/>
      <charset val="17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2DEDE"/>
        <bgColor indexed="64"/>
      </patternFill>
    </fill>
    <fill>
      <patternFill patternType="solid">
        <fgColor rgb="FF12DEDE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rgb="FF00B0F0"/>
        <bgColor auto="1"/>
      </patternFill>
    </fill>
    <fill>
      <patternFill patternType="solid">
        <fgColor theme="6" tint="0.39997558519241921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8" tint="0.39997558519241921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3" borderId="0" xfId="0" applyFont="1" applyFill="1"/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3" fillId="2" borderId="0" xfId="0" applyNumberFormat="1" applyFont="1" applyFill="1"/>
    <xf numFmtId="0" fontId="1" fillId="6" borderId="0" xfId="0" applyFont="1" applyFill="1"/>
    <xf numFmtId="0" fontId="3" fillId="4" borderId="0" xfId="0" applyFont="1" applyFill="1" applyAlignment="1">
      <alignment shrinkToFit="1"/>
    </xf>
    <xf numFmtId="0" fontId="2" fillId="4" borderId="0" xfId="0" applyFont="1" applyFill="1" applyAlignment="1">
      <alignment horizontal="center" vertical="center" shrinkToFit="1"/>
    </xf>
    <xf numFmtId="1" fontId="2" fillId="4" borderId="0" xfId="0" applyNumberFormat="1" applyFont="1" applyFill="1" applyAlignment="1">
      <alignment horizontal="center" vertical="center" shrinkToFit="1"/>
    </xf>
    <xf numFmtId="3" fontId="2" fillId="7" borderId="8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3" fontId="2" fillId="4" borderId="8" xfId="0" applyNumberFormat="1" applyFont="1" applyFill="1" applyBorder="1" applyAlignment="1">
      <alignment horizontal="center" vertical="center" shrinkToFit="1"/>
    </xf>
    <xf numFmtId="1" fontId="2" fillId="2" borderId="8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3" fontId="2" fillId="2" borderId="8" xfId="0" applyNumberFormat="1" applyFont="1" applyFill="1" applyBorder="1" applyAlignment="1">
      <alignment horizontal="center" vertical="center" shrinkToFit="1"/>
    </xf>
    <xf numFmtId="3" fontId="2" fillId="3" borderId="8" xfId="0" applyNumberFormat="1" applyFont="1" applyFill="1" applyBorder="1" applyAlignment="1">
      <alignment horizontal="center" vertical="center" shrinkToFi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 shrinkToFit="1"/>
    </xf>
    <xf numFmtId="3" fontId="3" fillId="2" borderId="0" xfId="0" applyNumberFormat="1" applyFont="1" applyFill="1"/>
    <xf numFmtId="3" fontId="3" fillId="0" borderId="0" xfId="0" applyNumberFormat="1" applyFont="1"/>
    <xf numFmtId="1" fontId="2" fillId="4" borderId="14" xfId="0" applyNumberFormat="1" applyFont="1" applyFill="1" applyBorder="1" applyAlignment="1">
      <alignment horizontal="center" vertical="center" shrinkToFit="1"/>
    </xf>
    <xf numFmtId="1" fontId="2" fillId="2" borderId="14" xfId="0" applyNumberFormat="1" applyFont="1" applyFill="1" applyBorder="1" applyAlignment="1">
      <alignment horizontal="center" vertical="center" shrinkToFit="1"/>
    </xf>
    <xf numFmtId="3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1" fontId="2" fillId="4" borderId="16" xfId="0" applyNumberFormat="1" applyFont="1" applyFill="1" applyBorder="1" applyAlignment="1">
      <alignment horizontal="center" vertical="center" shrinkToFit="1"/>
    </xf>
    <xf numFmtId="1" fontId="2" fillId="2" borderId="10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1" fontId="2" fillId="2" borderId="13" xfId="0" applyNumberFormat="1" applyFont="1" applyFill="1" applyBorder="1" applyAlignment="1">
      <alignment horizontal="center" vertical="center" shrinkToFit="1"/>
    </xf>
    <xf numFmtId="3" fontId="2" fillId="8" borderId="8" xfId="0" applyNumberFormat="1" applyFont="1" applyFill="1" applyBorder="1" applyAlignment="1">
      <alignment horizontal="center" vertical="center"/>
    </xf>
    <xf numFmtId="3" fontId="2" fillId="8" borderId="8" xfId="0" applyNumberFormat="1" applyFont="1" applyFill="1" applyBorder="1" applyAlignment="1">
      <alignment horizontal="center" vertical="center" shrinkToFit="1"/>
    </xf>
    <xf numFmtId="1" fontId="2" fillId="6" borderId="8" xfId="0" applyNumberFormat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1" fontId="2" fillId="6" borderId="14" xfId="0" applyNumberFormat="1" applyFont="1" applyFill="1" applyBorder="1" applyAlignment="1">
      <alignment horizontal="center" vertical="center" shrinkToFit="1"/>
    </xf>
    <xf numFmtId="3" fontId="2" fillId="3" borderId="9" xfId="0" applyNumberFormat="1" applyFont="1" applyFill="1" applyBorder="1" applyAlignment="1">
      <alignment horizontal="center" vertical="center" shrinkToFit="1"/>
    </xf>
    <xf numFmtId="1" fontId="2" fillId="2" borderId="9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" fontId="2" fillId="2" borderId="16" xfId="0" applyNumberFormat="1" applyFont="1" applyFill="1" applyBorder="1" applyAlignment="1">
      <alignment horizontal="center" vertical="center" shrinkToFit="1"/>
    </xf>
    <xf numFmtId="2" fontId="2" fillId="2" borderId="8" xfId="0" applyNumberFormat="1" applyFont="1" applyFill="1" applyBorder="1" applyAlignment="1">
      <alignment horizontal="center" vertical="center" shrinkToFit="1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9" borderId="8" xfId="0" applyNumberFormat="1" applyFont="1" applyFill="1" applyBorder="1" applyAlignment="1">
      <alignment horizontal="center" vertical="center" shrinkToFit="1"/>
    </xf>
    <xf numFmtId="3" fontId="2" fillId="3" borderId="4" xfId="0" applyNumberFormat="1" applyFont="1" applyFill="1" applyBorder="1" applyAlignment="1">
      <alignment horizontal="center" vertical="center" shrinkToFit="1"/>
    </xf>
    <xf numFmtId="3" fontId="2" fillId="4" borderId="9" xfId="0" applyNumberFormat="1" applyFont="1" applyFill="1" applyBorder="1" applyAlignment="1">
      <alignment horizontal="center" vertical="center" shrinkToFit="1"/>
    </xf>
    <xf numFmtId="3" fontId="0" fillId="0" borderId="0" xfId="0" applyNumberFormat="1"/>
    <xf numFmtId="1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vertical="center" wrapText="1"/>
    </xf>
    <xf numFmtId="0" fontId="0" fillId="10" borderId="0" xfId="0" applyFill="1"/>
    <xf numFmtId="0" fontId="10" fillId="10" borderId="0" xfId="0" applyFont="1" applyFill="1"/>
    <xf numFmtId="0" fontId="2" fillId="12" borderId="12" xfId="0" applyFont="1" applyFill="1" applyBorder="1" applyAlignment="1">
      <alignment horizontal="center" vertical="center" wrapText="1" shrinkToFit="1"/>
    </xf>
    <xf numFmtId="0" fontId="7" fillId="12" borderId="10" xfId="0" applyFont="1" applyFill="1" applyBorder="1" applyAlignment="1">
      <alignment horizontal="center" vertical="center" wrapText="1" shrinkToFit="1"/>
    </xf>
    <xf numFmtId="3" fontId="7" fillId="12" borderId="10" xfId="0" applyNumberFormat="1" applyFont="1" applyFill="1" applyBorder="1" applyAlignment="1">
      <alignment horizontal="center" vertical="center" wrapText="1" shrinkToFit="1"/>
    </xf>
    <xf numFmtId="3" fontId="8" fillId="12" borderId="10" xfId="0" applyNumberFormat="1" applyFont="1" applyFill="1" applyBorder="1" applyAlignment="1">
      <alignment horizontal="center" vertical="center" wrapText="1" shrinkToFit="1"/>
    </xf>
    <xf numFmtId="0" fontId="2" fillId="12" borderId="7" xfId="0" applyFont="1" applyFill="1" applyBorder="1" applyAlignment="1">
      <alignment horizontal="center" vertical="center" wrapText="1" shrinkToFit="1"/>
    </xf>
    <xf numFmtId="2" fontId="2" fillId="12" borderId="8" xfId="0" applyNumberFormat="1" applyFont="1" applyFill="1" applyBorder="1" applyAlignment="1">
      <alignment horizontal="center" vertical="center" wrapText="1" shrinkToFit="1"/>
    </xf>
    <xf numFmtId="3" fontId="2" fillId="12" borderId="8" xfId="0" applyNumberFormat="1" applyFont="1" applyFill="1" applyBorder="1" applyAlignment="1">
      <alignment horizontal="center" vertical="center" wrapText="1" shrinkToFit="1"/>
    </xf>
    <xf numFmtId="3" fontId="2" fillId="12" borderId="10" xfId="0" applyNumberFormat="1" applyFont="1" applyFill="1" applyBorder="1" applyAlignment="1">
      <alignment horizontal="center" vertical="center" wrapText="1" shrinkToFit="1"/>
    </xf>
    <xf numFmtId="1" fontId="7" fillId="12" borderId="10" xfId="0" applyNumberFormat="1" applyFont="1" applyFill="1" applyBorder="1" applyAlignment="1">
      <alignment horizontal="center" vertical="center" wrapText="1" shrinkToFit="1"/>
    </xf>
    <xf numFmtId="3" fontId="2" fillId="13" borderId="7" xfId="0" applyNumberFormat="1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 shrinkToFit="1"/>
    </xf>
    <xf numFmtId="0" fontId="2" fillId="12" borderId="18" xfId="0" applyFont="1" applyFill="1" applyBorder="1" applyAlignment="1">
      <alignment horizontal="center" vertical="center" shrinkToFit="1"/>
    </xf>
    <xf numFmtId="3" fontId="2" fillId="1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 shrinkToFit="1"/>
    </xf>
    <xf numFmtId="0" fontId="2" fillId="15" borderId="18" xfId="0" applyFont="1" applyFill="1" applyBorder="1" applyAlignment="1">
      <alignment horizontal="center" vertical="center" shrinkToFit="1"/>
    </xf>
    <xf numFmtId="3" fontId="2" fillId="15" borderId="8" xfId="0" applyNumberFormat="1" applyFont="1" applyFill="1" applyBorder="1" applyAlignment="1">
      <alignment horizontal="center" vertical="center"/>
    </xf>
    <xf numFmtId="3" fontId="2" fillId="15" borderId="8" xfId="0" applyNumberFormat="1" applyFont="1" applyFill="1" applyBorder="1" applyAlignment="1">
      <alignment horizontal="center" vertical="center" shrinkToFit="1"/>
    </xf>
    <xf numFmtId="0" fontId="2" fillId="15" borderId="8" xfId="0" applyFont="1" applyFill="1" applyBorder="1" applyAlignment="1">
      <alignment horizontal="center" vertical="center" shrinkToFit="1"/>
    </xf>
    <xf numFmtId="3" fontId="2" fillId="15" borderId="7" xfId="0" applyNumberFormat="1" applyFont="1" applyFill="1" applyBorder="1" applyAlignment="1">
      <alignment horizontal="center" vertical="center"/>
    </xf>
    <xf numFmtId="0" fontId="2" fillId="14" borderId="18" xfId="0" applyFont="1" applyFill="1" applyBorder="1" applyAlignment="1">
      <alignment horizontal="center" vertical="center" shrinkToFit="1"/>
    </xf>
    <xf numFmtId="0" fontId="2" fillId="14" borderId="8" xfId="0" applyFont="1" applyFill="1" applyBorder="1" applyAlignment="1">
      <alignment horizontal="center" vertical="center" shrinkToFit="1"/>
    </xf>
    <xf numFmtId="3" fontId="2" fillId="14" borderId="9" xfId="0" applyNumberFormat="1" applyFont="1" applyFill="1" applyBorder="1" applyAlignment="1">
      <alignment horizontal="center" vertical="center"/>
    </xf>
    <xf numFmtId="3" fontId="2" fillId="14" borderId="9" xfId="0" applyNumberFormat="1" applyFont="1" applyFill="1" applyBorder="1" applyAlignment="1">
      <alignment horizontal="center" vertical="center" shrinkToFit="1"/>
    </xf>
    <xf numFmtId="0" fontId="3" fillId="14" borderId="0" xfId="0" applyFont="1" applyFill="1"/>
    <xf numFmtId="3" fontId="2" fillId="14" borderId="0" xfId="0" applyNumberFormat="1" applyFont="1" applyFill="1" applyAlignment="1">
      <alignment horizontal="center" vertical="center"/>
    </xf>
    <xf numFmtId="3" fontId="2" fillId="16" borderId="7" xfId="0" applyNumberFormat="1" applyFont="1" applyFill="1" applyBorder="1" applyAlignment="1">
      <alignment horizontal="center" vertical="center"/>
    </xf>
    <xf numFmtId="0" fontId="3" fillId="16" borderId="0" xfId="0" applyFont="1" applyFill="1" applyAlignment="1">
      <alignment shrinkToFit="1"/>
    </xf>
    <xf numFmtId="0" fontId="2" fillId="17" borderId="18" xfId="0" applyFont="1" applyFill="1" applyBorder="1" applyAlignment="1">
      <alignment horizontal="center" vertical="center" shrinkToFit="1"/>
    </xf>
    <xf numFmtId="3" fontId="2" fillId="17" borderId="8" xfId="0" applyNumberFormat="1" applyFont="1" applyFill="1" applyBorder="1" applyAlignment="1">
      <alignment horizontal="center" vertical="center"/>
    </xf>
    <xf numFmtId="3" fontId="2" fillId="17" borderId="8" xfId="0" applyNumberFormat="1" applyFont="1" applyFill="1" applyBorder="1" applyAlignment="1">
      <alignment horizontal="center" vertical="center" shrinkToFit="1"/>
    </xf>
    <xf numFmtId="0" fontId="2" fillId="17" borderId="8" xfId="0" applyFont="1" applyFill="1" applyBorder="1" applyAlignment="1">
      <alignment horizontal="center" vertical="center" shrinkToFit="1"/>
    </xf>
    <xf numFmtId="1" fontId="2" fillId="17" borderId="8" xfId="0" applyNumberFormat="1" applyFont="1" applyFill="1" applyBorder="1" applyAlignment="1">
      <alignment horizontal="center" vertical="center" shrinkToFit="1"/>
    </xf>
    <xf numFmtId="1" fontId="2" fillId="17" borderId="14" xfId="0" applyNumberFormat="1" applyFont="1" applyFill="1" applyBorder="1" applyAlignment="1">
      <alignment horizontal="center" vertical="center" shrinkToFit="1"/>
    </xf>
    <xf numFmtId="3" fontId="2" fillId="17" borderId="7" xfId="0" applyNumberFormat="1" applyFont="1" applyFill="1" applyBorder="1" applyAlignment="1">
      <alignment horizontal="center" vertical="center"/>
    </xf>
    <xf numFmtId="3" fontId="2" fillId="18" borderId="8" xfId="0" applyNumberFormat="1" applyFont="1" applyFill="1" applyBorder="1" applyAlignment="1">
      <alignment horizontal="center" vertical="center"/>
    </xf>
    <xf numFmtId="3" fontId="2" fillId="19" borderId="8" xfId="0" applyNumberFormat="1" applyFont="1" applyFill="1" applyBorder="1" applyAlignment="1">
      <alignment horizontal="center" vertical="center"/>
    </xf>
    <xf numFmtId="0" fontId="3" fillId="19" borderId="0" xfId="0" applyFont="1" applyFill="1" applyAlignment="1">
      <alignment shrinkToFit="1"/>
    </xf>
    <xf numFmtId="3" fontId="2" fillId="20" borderId="8" xfId="0" applyNumberFormat="1" applyFont="1" applyFill="1" applyBorder="1" applyAlignment="1">
      <alignment horizontal="center" vertical="center"/>
    </xf>
    <xf numFmtId="3" fontId="2" fillId="21" borderId="8" xfId="0" applyNumberFormat="1" applyFont="1" applyFill="1" applyBorder="1" applyAlignment="1">
      <alignment horizontal="center" vertical="center"/>
    </xf>
    <xf numFmtId="3" fontId="2" fillId="21" borderId="8" xfId="0" applyNumberFormat="1" applyFont="1" applyFill="1" applyBorder="1" applyAlignment="1">
      <alignment horizontal="center" vertical="center" shrinkToFit="1"/>
    </xf>
    <xf numFmtId="3" fontId="2" fillId="21" borderId="9" xfId="0" applyNumberFormat="1" applyFont="1" applyFill="1" applyBorder="1" applyAlignment="1">
      <alignment horizontal="center" vertical="center"/>
    </xf>
    <xf numFmtId="3" fontId="2" fillId="20" borderId="0" xfId="0" applyNumberFormat="1" applyFont="1" applyFill="1" applyAlignment="1">
      <alignment horizontal="center" vertical="center" shrinkToFit="1"/>
    </xf>
    <xf numFmtId="0" fontId="2" fillId="14" borderId="7" xfId="0" applyFont="1" applyFill="1" applyBorder="1" applyAlignment="1">
      <alignment horizontal="center" vertical="center" shrinkToFit="1"/>
    </xf>
    <xf numFmtId="1" fontId="2" fillId="14" borderId="8" xfId="0" applyNumberFormat="1" applyFont="1" applyFill="1" applyBorder="1" applyAlignment="1">
      <alignment horizontal="center" vertical="center" shrinkToFit="1"/>
    </xf>
    <xf numFmtId="1" fontId="2" fillId="14" borderId="14" xfId="0" applyNumberFormat="1" applyFont="1" applyFill="1" applyBorder="1" applyAlignment="1">
      <alignment horizontal="center" vertical="center" shrinkToFit="1"/>
    </xf>
    <xf numFmtId="0" fontId="1" fillId="14" borderId="0" xfId="0" applyFont="1" applyFill="1"/>
    <xf numFmtId="1" fontId="2" fillId="14" borderId="8" xfId="0" applyNumberFormat="1" applyFont="1" applyFill="1" applyBorder="1" applyAlignment="1">
      <alignment horizontal="center" vertical="center"/>
    </xf>
    <xf numFmtId="3" fontId="2" fillId="12" borderId="7" xfId="0" applyNumberFormat="1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 shrinkToFit="1"/>
    </xf>
    <xf numFmtId="0" fontId="2" fillId="12" borderId="15" xfId="0" applyFont="1" applyFill="1" applyBorder="1" applyAlignment="1">
      <alignment horizontal="center" vertical="center" shrinkToFit="1"/>
    </xf>
    <xf numFmtId="3" fontId="2" fillId="19" borderId="9" xfId="0" applyNumberFormat="1" applyFont="1" applyFill="1" applyBorder="1" applyAlignment="1">
      <alignment horizontal="center" vertical="center"/>
    </xf>
    <xf numFmtId="1" fontId="2" fillId="20" borderId="8" xfId="0" applyNumberFormat="1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1" fontId="2" fillId="21" borderId="3" xfId="0" applyNumberFormat="1" applyFont="1" applyFill="1" applyBorder="1" applyAlignment="1">
      <alignment horizontal="center" vertical="center" shrinkToFit="1"/>
    </xf>
    <xf numFmtId="3" fontId="2" fillId="14" borderId="15" xfId="0" applyNumberFormat="1" applyFont="1" applyFill="1" applyBorder="1" applyAlignment="1">
      <alignment horizontal="center" vertical="center"/>
    </xf>
    <xf numFmtId="3" fontId="2" fillId="14" borderId="9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shrinkToFit="1"/>
    </xf>
    <xf numFmtId="0" fontId="9" fillId="10" borderId="4" xfId="0" applyFont="1" applyFill="1" applyBorder="1" applyAlignment="1">
      <alignment horizontal="center" vertical="center" shrinkToFit="1"/>
    </xf>
    <xf numFmtId="0" fontId="9" fillId="10" borderId="6" xfId="0" applyFont="1" applyFill="1" applyBorder="1" applyAlignment="1">
      <alignment horizontal="center" vertical="center" shrinkToFit="1"/>
    </xf>
    <xf numFmtId="0" fontId="2" fillId="10" borderId="7" xfId="0" applyFont="1" applyFill="1" applyBorder="1" applyAlignment="1">
      <alignment horizontal="center" vertical="center" shrinkToFit="1"/>
    </xf>
    <xf numFmtId="0" fontId="2" fillId="10" borderId="8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 shrinkToFit="1"/>
    </xf>
    <xf numFmtId="0" fontId="2" fillId="12" borderId="10" xfId="0" applyFont="1" applyFill="1" applyBorder="1" applyAlignment="1">
      <alignment horizontal="center" vertical="center" wrapText="1" shrinkToFit="1"/>
    </xf>
    <xf numFmtId="0" fontId="2" fillId="12" borderId="8" xfId="0" applyFont="1" applyFill="1" applyBorder="1" applyAlignment="1">
      <alignment horizontal="center" vertical="center" wrapText="1" shrinkToFit="1"/>
    </xf>
    <xf numFmtId="3" fontId="2" fillId="14" borderId="7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3" fontId="2" fillId="11" borderId="15" xfId="0" applyNumberFormat="1" applyFont="1" applyFill="1" applyBorder="1" applyAlignment="1">
      <alignment horizontal="center" vertical="center"/>
    </xf>
    <xf numFmtId="3" fontId="2" fillId="18" borderId="9" xfId="0" applyNumberFormat="1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 shrinkToFit="1"/>
    </xf>
    <xf numFmtId="0" fontId="2" fillId="14" borderId="8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11" borderId="7" xfId="0" applyFont="1" applyFill="1" applyBorder="1" applyAlignment="1">
      <alignment horizontal="center" vertical="center" shrinkToFit="1"/>
    </xf>
    <xf numFmtId="0" fontId="2" fillId="21" borderId="8" xfId="0" applyFont="1" applyFill="1" applyBorder="1" applyAlignment="1">
      <alignment horizontal="center" vertical="center" shrinkToFit="1"/>
    </xf>
    <xf numFmtId="0" fontId="2" fillId="18" borderId="8" xfId="0" applyFont="1" applyFill="1" applyBorder="1" applyAlignment="1">
      <alignment horizontal="center" vertical="center" shrinkToFit="1"/>
    </xf>
    <xf numFmtId="0" fontId="9" fillId="10" borderId="3" xfId="0" applyFont="1" applyFill="1" applyBorder="1" applyAlignment="1">
      <alignment horizontal="center" vertical="center" shrinkToFit="1"/>
    </xf>
    <xf numFmtId="0" fontId="9" fillId="10" borderId="2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3" fontId="2" fillId="12" borderId="7" xfId="0" applyNumberFormat="1" applyFont="1" applyFill="1" applyBorder="1" applyAlignment="1">
      <alignment horizontal="center" vertical="center"/>
    </xf>
    <xf numFmtId="3" fontId="2" fillId="18" borderId="8" xfId="0" applyNumberFormat="1" applyFont="1" applyFill="1" applyBorder="1" applyAlignment="1">
      <alignment horizontal="center" vertical="center"/>
    </xf>
    <xf numFmtId="3" fontId="2" fillId="11" borderId="7" xfId="0" applyNumberFormat="1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 shrinkToFit="1"/>
    </xf>
    <xf numFmtId="0" fontId="2" fillId="12" borderId="19" xfId="0" applyFont="1" applyFill="1" applyBorder="1" applyAlignment="1">
      <alignment horizontal="center" vertical="center" shrinkToFit="1"/>
    </xf>
    <xf numFmtId="0" fontId="2" fillId="14" borderId="20" xfId="0" applyFont="1" applyFill="1" applyBorder="1" applyAlignment="1">
      <alignment horizontal="center" vertical="center" shrinkToFit="1"/>
    </xf>
    <xf numFmtId="0" fontId="2" fillId="14" borderId="21" xfId="0" applyFont="1" applyFill="1" applyBorder="1" applyAlignment="1">
      <alignment horizontal="center" vertical="center" shrinkToFit="1"/>
    </xf>
    <xf numFmtId="0" fontId="2" fillId="14" borderId="18" xfId="0" applyFont="1" applyFill="1" applyBorder="1" applyAlignment="1">
      <alignment horizontal="center" vertical="center" shrinkToFit="1"/>
    </xf>
    <xf numFmtId="0" fontId="2" fillId="14" borderId="19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12" borderId="7" xfId="0" applyFont="1" applyFill="1" applyBorder="1" applyAlignment="1">
      <alignment horizontal="center" vertical="center" shrinkToFit="1"/>
    </xf>
    <xf numFmtId="0" fontId="2" fillId="12" borderId="8" xfId="0" applyFont="1" applyFill="1" applyBorder="1" applyAlignment="1">
      <alignment horizontal="center" vertical="center" shrinkToFit="1"/>
    </xf>
    <xf numFmtId="1" fontId="2" fillId="10" borderId="7" xfId="0" applyNumberFormat="1" applyFont="1" applyFill="1" applyBorder="1" applyAlignment="1">
      <alignment horizontal="center" vertical="center" shrinkToFit="1"/>
    </xf>
    <xf numFmtId="1" fontId="2" fillId="10" borderId="8" xfId="0" applyNumberFormat="1" applyFont="1" applyFill="1" applyBorder="1" applyAlignment="1">
      <alignment horizontal="center" vertical="center" shrinkToFit="1"/>
    </xf>
    <xf numFmtId="1" fontId="2" fillId="10" borderId="14" xfId="0" applyNumberFormat="1" applyFont="1" applyFill="1" applyBorder="1" applyAlignment="1">
      <alignment horizontal="center" vertical="center" shrinkToFit="1"/>
    </xf>
    <xf numFmtId="0" fontId="2" fillId="12" borderId="17" xfId="0" applyFont="1" applyFill="1" applyBorder="1" applyAlignment="1">
      <alignment horizontal="center" vertical="center" wrapText="1" shrinkToFit="1"/>
    </xf>
    <xf numFmtId="0" fontId="2" fillId="12" borderId="11" xfId="0" applyFont="1" applyFill="1" applyBorder="1" applyAlignment="1">
      <alignment horizontal="center" vertical="center" wrapText="1" shrinkToFit="1"/>
    </xf>
    <xf numFmtId="3" fontId="2" fillId="12" borderId="18" xfId="0" applyNumberFormat="1" applyFont="1" applyFill="1" applyBorder="1" applyAlignment="1">
      <alignment horizontal="center" vertical="center"/>
    </xf>
    <xf numFmtId="3" fontId="2" fillId="18" borderId="19" xfId="0" applyNumberFormat="1" applyFont="1" applyFill="1" applyBorder="1" applyAlignment="1">
      <alignment horizontal="center" vertical="center"/>
    </xf>
    <xf numFmtId="3" fontId="2" fillId="14" borderId="18" xfId="0" applyNumberFormat="1" applyFont="1" applyFill="1" applyBorder="1" applyAlignment="1">
      <alignment horizontal="center" vertical="center"/>
    </xf>
    <xf numFmtId="3" fontId="2" fillId="14" borderId="19" xfId="0" applyNumberFormat="1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 shrinkToFit="1"/>
    </xf>
    <xf numFmtId="0" fontId="2" fillId="22" borderId="8" xfId="0" applyFont="1" applyFill="1" applyBorder="1" applyAlignment="1">
      <alignment horizontal="center" vertical="center" shrinkToFit="1"/>
    </xf>
    <xf numFmtId="0" fontId="2" fillId="22" borderId="14" xfId="0" applyFont="1" applyFill="1" applyBorder="1" applyAlignment="1">
      <alignment horizontal="center" vertical="center" shrinkToFit="1"/>
    </xf>
    <xf numFmtId="0" fontId="2" fillId="10" borderId="7" xfId="0" applyFont="1" applyFill="1" applyBorder="1" applyAlignment="1">
      <alignment horizontal="center" vertical="center" wrapText="1" shrinkToFit="1"/>
    </xf>
    <xf numFmtId="0" fontId="2" fillId="10" borderId="8" xfId="0" applyFont="1" applyFill="1" applyBorder="1" applyAlignment="1">
      <alignment horizontal="center" vertical="center" wrapText="1" shrinkToFit="1"/>
    </xf>
    <xf numFmtId="0" fontId="2" fillId="9" borderId="7" xfId="0" applyFont="1" applyFill="1" applyBorder="1" applyAlignment="1">
      <alignment horizontal="center" vertical="center" shrinkToFit="1"/>
    </xf>
    <xf numFmtId="0" fontId="2" fillId="9" borderId="8" xfId="0" applyFont="1" applyFill="1" applyBorder="1" applyAlignment="1">
      <alignment horizontal="center" vertical="center" shrinkToFit="1"/>
    </xf>
    <xf numFmtId="0" fontId="2" fillId="9" borderId="14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"/>
  <sheetViews>
    <sheetView rightToLeft="1" view="pageBreakPreview" zoomScale="40" zoomScaleNormal="30" zoomScaleSheetLayoutView="40" zoomScalePageLayoutView="40" workbookViewId="0">
      <selection activeCell="B56" sqref="B56"/>
    </sheetView>
  </sheetViews>
  <sheetFormatPr defaultColWidth="9" defaultRowHeight="46.2" x14ac:dyDescent="0.8"/>
  <cols>
    <col min="1" max="1" width="74" style="4" customWidth="1"/>
    <col min="2" max="2" width="31.59765625" style="4" customWidth="1"/>
    <col min="3" max="3" width="26.19921875" style="4" customWidth="1"/>
    <col min="4" max="4" width="26.69921875" style="33" customWidth="1"/>
    <col min="5" max="5" width="22.09765625" style="33" customWidth="1"/>
    <col min="6" max="6" width="25" style="33" customWidth="1"/>
    <col min="7" max="7" width="26.19921875" style="33" customWidth="1"/>
    <col min="8" max="8" width="28.3984375" style="33" customWidth="1"/>
    <col min="9" max="9" width="24.09765625" style="33" customWidth="1"/>
    <col min="10" max="10" width="23.8984375" style="33" customWidth="1"/>
    <col min="11" max="11" width="22.3984375" style="33" customWidth="1"/>
    <col min="12" max="12" width="0.59765625" style="4" hidden="1" customWidth="1"/>
    <col min="13" max="13" width="24.59765625" style="5" hidden="1" customWidth="1"/>
    <col min="14" max="14" width="24.09765625" style="2" hidden="1" customWidth="1"/>
    <col min="15" max="15" width="24.59765625" style="2" hidden="1" customWidth="1"/>
    <col min="16" max="16" width="23.69921875" style="2" hidden="1" customWidth="1"/>
    <col min="17" max="17" width="23.3984375" style="3" hidden="1" customWidth="1"/>
    <col min="18" max="18" width="25.8984375" style="3" hidden="1" customWidth="1"/>
    <col min="19" max="19" width="24.09765625" style="3" hidden="1" customWidth="1"/>
    <col min="20" max="20" width="24.09765625" style="4" hidden="1" customWidth="1"/>
    <col min="21" max="21" width="25" style="4" hidden="1" customWidth="1"/>
    <col min="22" max="22" width="1.3984375" style="4" hidden="1" customWidth="1"/>
    <col min="23" max="23" width="23.3984375" style="4" hidden="1" customWidth="1"/>
    <col min="24" max="24" width="25" style="4" hidden="1" customWidth="1"/>
    <col min="25" max="25" width="25.3984375" style="4" hidden="1" customWidth="1"/>
    <col min="26" max="26" width="24.09765625" style="4" hidden="1" customWidth="1"/>
    <col min="27" max="27" width="25.8984375" style="4" hidden="1" customWidth="1"/>
    <col min="28" max="35" width="26.59765625" style="4" hidden="1" customWidth="1"/>
    <col min="36" max="36" width="35" style="4" hidden="1" customWidth="1"/>
    <col min="37" max="16384" width="9" style="4"/>
  </cols>
  <sheetData>
    <row r="1" spans="1:36" s="8" customFormat="1" ht="99.9" customHeight="1" thickTop="1" thickBot="1" x14ac:dyDescent="0.85">
      <c r="A1" s="123" t="s">
        <v>277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/>
    </row>
    <row r="2" spans="1:36" ht="165.75" customHeight="1" thickTop="1" thickBot="1" x14ac:dyDescent="0.85">
      <c r="A2" s="67" t="s">
        <v>0</v>
      </c>
      <c r="B2" s="129" t="s">
        <v>250</v>
      </c>
      <c r="C2" s="68" t="s">
        <v>310</v>
      </c>
      <c r="D2" s="69" t="s">
        <v>2</v>
      </c>
      <c r="E2" s="69" t="s">
        <v>311</v>
      </c>
      <c r="F2" s="69" t="s">
        <v>4</v>
      </c>
      <c r="G2" s="69" t="s">
        <v>311</v>
      </c>
      <c r="H2" s="69" t="s">
        <v>5</v>
      </c>
      <c r="I2" s="69" t="s">
        <v>311</v>
      </c>
      <c r="J2" s="69" t="s">
        <v>95</v>
      </c>
      <c r="K2" s="70" t="s">
        <v>312</v>
      </c>
      <c r="L2" s="41" t="s">
        <v>6</v>
      </c>
      <c r="M2" s="40" t="s">
        <v>3</v>
      </c>
      <c r="N2" s="41" t="s">
        <v>162</v>
      </c>
      <c r="O2" s="41" t="s">
        <v>3</v>
      </c>
      <c r="P2" s="41" t="s">
        <v>163</v>
      </c>
      <c r="Q2" s="40" t="s">
        <v>3</v>
      </c>
      <c r="R2" s="40" t="s">
        <v>164</v>
      </c>
      <c r="S2" s="40" t="s">
        <v>92</v>
      </c>
      <c r="T2" s="40" t="s">
        <v>194</v>
      </c>
      <c r="U2" s="40" t="s">
        <v>3</v>
      </c>
      <c r="V2" s="40" t="s">
        <v>195</v>
      </c>
      <c r="W2" s="40" t="s">
        <v>3</v>
      </c>
      <c r="X2" s="40" t="s">
        <v>196</v>
      </c>
      <c r="Y2" s="40" t="s">
        <v>3</v>
      </c>
      <c r="Z2" s="40" t="s">
        <v>95</v>
      </c>
      <c r="AA2" s="40" t="s">
        <v>92</v>
      </c>
      <c r="AB2" s="40" t="s">
        <v>200</v>
      </c>
      <c r="AC2" s="40" t="s">
        <v>3</v>
      </c>
      <c r="AD2" s="40" t="s">
        <v>201</v>
      </c>
      <c r="AE2" s="40" t="s">
        <v>3</v>
      </c>
      <c r="AF2" s="40" t="s">
        <v>202</v>
      </c>
      <c r="AG2" s="40" t="s">
        <v>3</v>
      </c>
      <c r="AH2" s="40" t="s">
        <v>95</v>
      </c>
      <c r="AI2" s="40" t="s">
        <v>92</v>
      </c>
      <c r="AJ2" s="42" t="s">
        <v>205</v>
      </c>
    </row>
    <row r="3" spans="1:36" ht="63.9" customHeight="1" thickBot="1" x14ac:dyDescent="0.85">
      <c r="A3" s="71" t="s">
        <v>15</v>
      </c>
      <c r="B3" s="130"/>
      <c r="C3" s="72" t="s">
        <v>307</v>
      </c>
      <c r="D3" s="73" t="s">
        <v>48</v>
      </c>
      <c r="E3" s="73" t="s">
        <v>48</v>
      </c>
      <c r="F3" s="73" t="s">
        <v>48</v>
      </c>
      <c r="G3" s="73" t="s">
        <v>48</v>
      </c>
      <c r="H3" s="73" t="s">
        <v>48</v>
      </c>
      <c r="I3" s="73" t="s">
        <v>48</v>
      </c>
      <c r="J3" s="73" t="s">
        <v>48</v>
      </c>
      <c r="K3" s="73" t="s">
        <v>48</v>
      </c>
      <c r="L3" s="52" t="s">
        <v>48</v>
      </c>
      <c r="M3" s="52" t="s">
        <v>48</v>
      </c>
      <c r="N3" s="52" t="s">
        <v>48</v>
      </c>
      <c r="O3" s="52" t="s">
        <v>48</v>
      </c>
      <c r="P3" s="52" t="s">
        <v>48</v>
      </c>
      <c r="Q3" s="25" t="s">
        <v>48</v>
      </c>
      <c r="R3" s="25" t="s">
        <v>48</v>
      </c>
      <c r="S3" s="25" t="s">
        <v>48</v>
      </c>
      <c r="T3" s="25" t="s">
        <v>48</v>
      </c>
      <c r="U3" s="25" t="s">
        <v>48</v>
      </c>
      <c r="V3" s="25" t="s">
        <v>48</v>
      </c>
      <c r="W3" s="25" t="s">
        <v>48</v>
      </c>
      <c r="X3" s="25" t="s">
        <v>48</v>
      </c>
      <c r="Y3" s="25" t="s">
        <v>48</v>
      </c>
      <c r="Z3" s="25" t="s">
        <v>48</v>
      </c>
      <c r="AA3" s="25" t="s">
        <v>48</v>
      </c>
      <c r="AB3" s="25" t="s">
        <v>48</v>
      </c>
      <c r="AC3" s="25" t="s">
        <v>48</v>
      </c>
      <c r="AD3" s="25" t="s">
        <v>48</v>
      </c>
      <c r="AE3" s="25" t="s">
        <v>48</v>
      </c>
      <c r="AF3" s="25" t="s">
        <v>48</v>
      </c>
      <c r="AG3" s="25" t="s">
        <v>48</v>
      </c>
      <c r="AH3" s="25" t="s">
        <v>48</v>
      </c>
      <c r="AI3" s="25"/>
      <c r="AJ3" s="35" t="s">
        <v>48</v>
      </c>
    </row>
    <row r="4" spans="1:36" ht="63.9" customHeight="1" thickBot="1" x14ac:dyDescent="0.85">
      <c r="A4" s="76" t="s">
        <v>7</v>
      </c>
      <c r="B4" s="101" t="s">
        <v>251</v>
      </c>
      <c r="C4" s="104">
        <v>1500</v>
      </c>
      <c r="D4" s="20">
        <v>1500</v>
      </c>
      <c r="E4" s="24">
        <f t="shared" ref="E4:E19" si="0">(D4/C4)*100</f>
        <v>100</v>
      </c>
      <c r="F4" s="24">
        <v>1680</v>
      </c>
      <c r="G4" s="24">
        <f t="shared" ref="G4:G19" si="1">(F4/D4)*100</f>
        <v>112.00000000000001</v>
      </c>
      <c r="H4" s="24">
        <v>1933</v>
      </c>
      <c r="I4" s="24">
        <f t="shared" ref="I4:I19" si="2">(H4/F4)*100</f>
        <v>115.0595238095238</v>
      </c>
      <c r="J4" s="24">
        <f t="shared" ref="J4:J19" si="3">(D4+F4+H4)/3</f>
        <v>1704.3333333333333</v>
      </c>
      <c r="K4" s="24">
        <f t="shared" ref="K4:K19" si="4">(E4+G4+I4)/3</f>
        <v>109.01984126984127</v>
      </c>
      <c r="L4" s="23">
        <v>1500</v>
      </c>
      <c r="M4" s="22">
        <f t="shared" ref="M4:M19" si="5">(L4/H4)*100</f>
        <v>77.599586135540605</v>
      </c>
      <c r="N4" s="23">
        <v>1500</v>
      </c>
      <c r="O4" s="22">
        <f t="shared" ref="O4:O19" si="6">(N4/L4)*100</f>
        <v>100</v>
      </c>
      <c r="P4" s="23">
        <v>1500</v>
      </c>
      <c r="Q4" s="22">
        <f t="shared" ref="Q4:Q19" si="7">P4/N4*100</f>
        <v>100</v>
      </c>
      <c r="R4" s="22">
        <f t="shared" ref="R4:R19" si="8">(L4+N4+P4)/3</f>
        <v>1500</v>
      </c>
      <c r="S4" s="22">
        <f t="shared" ref="S4:S19" si="9">(M4+O4+Q4)/3</f>
        <v>92.53319537851354</v>
      </c>
      <c r="T4" s="22">
        <v>1500</v>
      </c>
      <c r="U4" s="22">
        <f t="shared" ref="U4:U19" si="10">T4/P4*100</f>
        <v>100</v>
      </c>
      <c r="V4" s="22">
        <v>1500</v>
      </c>
      <c r="W4" s="22">
        <f t="shared" ref="W4:W19" si="11">V4/T4*100</f>
        <v>100</v>
      </c>
      <c r="X4" s="22">
        <v>1500</v>
      </c>
      <c r="Y4" s="22">
        <f t="shared" ref="Y4:Y19" si="12">X4/V4*100</f>
        <v>100</v>
      </c>
      <c r="Z4" s="22">
        <f t="shared" ref="Z4:Z19" si="13">(T4+V4+X4)/3</f>
        <v>1500</v>
      </c>
      <c r="AA4" s="22">
        <f t="shared" ref="AA4:AA19" si="14">(U4+W4+Y4)/3</f>
        <v>100</v>
      </c>
      <c r="AB4" s="22">
        <v>1500</v>
      </c>
      <c r="AC4" s="22">
        <f t="shared" ref="AC4:AC12" si="15">(AB4/X4)*100</f>
        <v>100</v>
      </c>
      <c r="AD4" s="22">
        <v>1500</v>
      </c>
      <c r="AE4" s="22">
        <f t="shared" ref="AE4:AE20" si="16">AD4/AB4*100</f>
        <v>100</v>
      </c>
      <c r="AF4" s="22">
        <v>1500</v>
      </c>
      <c r="AG4" s="22">
        <f t="shared" ref="AG4:AG20" si="17">AF4/AD4*100</f>
        <v>100</v>
      </c>
      <c r="AH4" s="22">
        <f t="shared" ref="AH4:AH20" si="18">(AB4+AD4+AF4)/3</f>
        <v>1500</v>
      </c>
      <c r="AI4" s="22">
        <f t="shared" ref="AI4:AI20" si="19">(AC4+AE4+AG4)/3</f>
        <v>100</v>
      </c>
      <c r="AJ4" s="34">
        <f t="shared" ref="AJ4:AJ20" si="20">(J4+R4+Z4+AH4)/4</f>
        <v>1551.0833333333333</v>
      </c>
    </row>
    <row r="5" spans="1:36" ht="63.9" customHeight="1" thickBot="1" x14ac:dyDescent="0.85">
      <c r="A5" s="76" t="s">
        <v>210</v>
      </c>
      <c r="B5" s="101" t="s">
        <v>251</v>
      </c>
      <c r="C5" s="104">
        <v>800</v>
      </c>
      <c r="D5" s="20">
        <v>800</v>
      </c>
      <c r="E5" s="24">
        <f t="shared" si="0"/>
        <v>100</v>
      </c>
      <c r="F5" s="24">
        <v>800</v>
      </c>
      <c r="G5" s="24">
        <f t="shared" si="1"/>
        <v>100</v>
      </c>
      <c r="H5" s="24">
        <v>900</v>
      </c>
      <c r="I5" s="24">
        <f t="shared" si="2"/>
        <v>112.5</v>
      </c>
      <c r="J5" s="24">
        <f t="shared" si="3"/>
        <v>833.33333333333337</v>
      </c>
      <c r="K5" s="24">
        <f t="shared" si="4"/>
        <v>104.16666666666667</v>
      </c>
      <c r="L5" s="23">
        <v>800</v>
      </c>
      <c r="M5" s="22">
        <f t="shared" si="5"/>
        <v>88.888888888888886</v>
      </c>
      <c r="N5" s="23">
        <v>800</v>
      </c>
      <c r="O5" s="22">
        <f t="shared" si="6"/>
        <v>100</v>
      </c>
      <c r="P5" s="23">
        <v>775</v>
      </c>
      <c r="Q5" s="22">
        <f t="shared" si="7"/>
        <v>96.875</v>
      </c>
      <c r="R5" s="22">
        <f t="shared" si="8"/>
        <v>791.66666666666663</v>
      </c>
      <c r="S5" s="22">
        <f t="shared" si="9"/>
        <v>95.254629629629633</v>
      </c>
      <c r="T5" s="22">
        <v>775</v>
      </c>
      <c r="U5" s="22">
        <f t="shared" si="10"/>
        <v>100</v>
      </c>
      <c r="V5" s="22">
        <v>800</v>
      </c>
      <c r="W5" s="22">
        <f t="shared" si="11"/>
        <v>103.2258064516129</v>
      </c>
      <c r="X5" s="22">
        <v>800</v>
      </c>
      <c r="Y5" s="22">
        <f t="shared" si="12"/>
        <v>100</v>
      </c>
      <c r="Z5" s="22">
        <f t="shared" si="13"/>
        <v>791.66666666666663</v>
      </c>
      <c r="AA5" s="22">
        <f t="shared" si="14"/>
        <v>101.0752688172043</v>
      </c>
      <c r="AB5" s="22">
        <v>800</v>
      </c>
      <c r="AC5" s="22">
        <f t="shared" si="15"/>
        <v>100</v>
      </c>
      <c r="AD5" s="22">
        <v>800</v>
      </c>
      <c r="AE5" s="22">
        <f t="shared" si="16"/>
        <v>100</v>
      </c>
      <c r="AF5" s="22">
        <v>800</v>
      </c>
      <c r="AG5" s="22">
        <f t="shared" si="17"/>
        <v>100</v>
      </c>
      <c r="AH5" s="22">
        <f t="shared" si="18"/>
        <v>800</v>
      </c>
      <c r="AI5" s="22">
        <f t="shared" si="19"/>
        <v>100</v>
      </c>
      <c r="AJ5" s="34">
        <f t="shared" si="20"/>
        <v>804.16666666666663</v>
      </c>
    </row>
    <row r="6" spans="1:36" ht="63.9" customHeight="1" thickBot="1" x14ac:dyDescent="0.85">
      <c r="A6" s="76" t="s">
        <v>8</v>
      </c>
      <c r="B6" s="101" t="s">
        <v>251</v>
      </c>
      <c r="C6" s="104">
        <v>1475</v>
      </c>
      <c r="D6" s="20">
        <v>1500</v>
      </c>
      <c r="E6" s="24">
        <f t="shared" si="0"/>
        <v>101.69491525423729</v>
      </c>
      <c r="F6" s="24">
        <v>1500</v>
      </c>
      <c r="G6" s="24">
        <f t="shared" si="1"/>
        <v>100</v>
      </c>
      <c r="H6" s="24">
        <v>1500</v>
      </c>
      <c r="I6" s="24">
        <f t="shared" si="2"/>
        <v>100</v>
      </c>
      <c r="J6" s="24">
        <f t="shared" si="3"/>
        <v>1500</v>
      </c>
      <c r="K6" s="24">
        <f t="shared" si="4"/>
        <v>100.56497175141243</v>
      </c>
      <c r="L6" s="23">
        <v>1500</v>
      </c>
      <c r="M6" s="22">
        <f t="shared" si="5"/>
        <v>100</v>
      </c>
      <c r="N6" s="23">
        <v>1500</v>
      </c>
      <c r="O6" s="22">
        <f t="shared" si="6"/>
        <v>100</v>
      </c>
      <c r="P6" s="23">
        <v>1350</v>
      </c>
      <c r="Q6" s="22">
        <f t="shared" si="7"/>
        <v>90</v>
      </c>
      <c r="R6" s="22">
        <f t="shared" si="8"/>
        <v>1450</v>
      </c>
      <c r="S6" s="22">
        <f t="shared" si="9"/>
        <v>96.666666666666671</v>
      </c>
      <c r="T6" s="22">
        <v>1300</v>
      </c>
      <c r="U6" s="22">
        <f t="shared" si="10"/>
        <v>96.296296296296291</v>
      </c>
      <c r="V6" s="22">
        <v>1425</v>
      </c>
      <c r="W6" s="22">
        <f t="shared" si="11"/>
        <v>109.61538461538463</v>
      </c>
      <c r="X6" s="22">
        <v>1400</v>
      </c>
      <c r="Y6" s="22">
        <f t="shared" si="12"/>
        <v>98.245614035087712</v>
      </c>
      <c r="Z6" s="22">
        <f t="shared" si="13"/>
        <v>1375</v>
      </c>
      <c r="AA6" s="22">
        <f t="shared" si="14"/>
        <v>101.38576498225621</v>
      </c>
      <c r="AB6" s="22">
        <v>1500</v>
      </c>
      <c r="AC6" s="22">
        <f t="shared" si="15"/>
        <v>107.14285714285714</v>
      </c>
      <c r="AD6" s="22">
        <v>1500</v>
      </c>
      <c r="AE6" s="22">
        <f t="shared" si="16"/>
        <v>100</v>
      </c>
      <c r="AF6" s="22">
        <v>1475</v>
      </c>
      <c r="AG6" s="22">
        <f t="shared" si="17"/>
        <v>98.333333333333329</v>
      </c>
      <c r="AH6" s="22">
        <f t="shared" si="18"/>
        <v>1491.6666666666667</v>
      </c>
      <c r="AI6" s="22">
        <f t="shared" si="19"/>
        <v>101.82539682539682</v>
      </c>
      <c r="AJ6" s="34">
        <f t="shared" si="20"/>
        <v>1454.1666666666667</v>
      </c>
    </row>
    <row r="7" spans="1:36" ht="63.9" customHeight="1" thickBot="1" x14ac:dyDescent="0.85">
      <c r="A7" s="76" t="s">
        <v>9</v>
      </c>
      <c r="B7" s="101" t="s">
        <v>251</v>
      </c>
      <c r="C7" s="104">
        <v>1275</v>
      </c>
      <c r="D7" s="20">
        <v>1250</v>
      </c>
      <c r="E7" s="24">
        <f t="shared" si="0"/>
        <v>98.039215686274503</v>
      </c>
      <c r="F7" s="20">
        <v>1400</v>
      </c>
      <c r="G7" s="24">
        <f t="shared" si="1"/>
        <v>112.00000000000001</v>
      </c>
      <c r="H7" s="24">
        <v>1500</v>
      </c>
      <c r="I7" s="24">
        <f t="shared" si="2"/>
        <v>107.14285714285714</v>
      </c>
      <c r="J7" s="24">
        <f>(D7+F7+H7)/3</f>
        <v>1383.3333333333333</v>
      </c>
      <c r="K7" s="24">
        <f t="shared" si="4"/>
        <v>105.72735760971057</v>
      </c>
      <c r="L7" s="23">
        <v>1200</v>
      </c>
      <c r="M7" s="22">
        <f t="shared" si="5"/>
        <v>80</v>
      </c>
      <c r="N7" s="23">
        <v>1200</v>
      </c>
      <c r="O7" s="22">
        <f t="shared" si="6"/>
        <v>100</v>
      </c>
      <c r="P7" s="23">
        <v>950</v>
      </c>
      <c r="Q7" s="22">
        <f t="shared" si="7"/>
        <v>79.166666666666657</v>
      </c>
      <c r="R7" s="22">
        <f t="shared" si="8"/>
        <v>1116.6666666666667</v>
      </c>
      <c r="S7" s="22">
        <f t="shared" si="9"/>
        <v>86.388888888888872</v>
      </c>
      <c r="T7" s="22">
        <v>1150</v>
      </c>
      <c r="U7" s="22">
        <f t="shared" si="10"/>
        <v>121.05263157894737</v>
      </c>
      <c r="V7" s="22">
        <v>1250</v>
      </c>
      <c r="W7" s="22">
        <f t="shared" si="11"/>
        <v>108.69565217391303</v>
      </c>
      <c r="X7" s="22">
        <v>1275</v>
      </c>
      <c r="Y7" s="22">
        <f t="shared" si="12"/>
        <v>102</v>
      </c>
      <c r="Z7" s="22">
        <f t="shared" si="13"/>
        <v>1225</v>
      </c>
      <c r="AA7" s="22">
        <f t="shared" si="14"/>
        <v>110.58276125095347</v>
      </c>
      <c r="AB7" s="22">
        <v>1200</v>
      </c>
      <c r="AC7" s="22">
        <f t="shared" si="15"/>
        <v>94.117647058823522</v>
      </c>
      <c r="AD7" s="22">
        <v>1300</v>
      </c>
      <c r="AE7" s="22">
        <f t="shared" si="16"/>
        <v>108.33333333333333</v>
      </c>
      <c r="AF7" s="22">
        <v>1275</v>
      </c>
      <c r="AG7" s="22">
        <f t="shared" si="17"/>
        <v>98.076923076923066</v>
      </c>
      <c r="AH7" s="22">
        <f t="shared" si="18"/>
        <v>1258.3333333333333</v>
      </c>
      <c r="AI7" s="22">
        <f t="shared" si="19"/>
        <v>100.17596782302662</v>
      </c>
      <c r="AJ7" s="34">
        <f t="shared" si="20"/>
        <v>1245.8333333333333</v>
      </c>
    </row>
    <row r="8" spans="1:36" ht="63.9" customHeight="1" thickBot="1" x14ac:dyDescent="0.85">
      <c r="A8" s="76" t="s">
        <v>167</v>
      </c>
      <c r="B8" s="101" t="s">
        <v>251</v>
      </c>
      <c r="C8" s="104">
        <v>1500</v>
      </c>
      <c r="D8" s="20">
        <v>1475</v>
      </c>
      <c r="E8" s="24">
        <f t="shared" si="0"/>
        <v>98.333333333333329</v>
      </c>
      <c r="F8" s="20">
        <v>1500</v>
      </c>
      <c r="G8" s="24">
        <f t="shared" si="1"/>
        <v>101.69491525423729</v>
      </c>
      <c r="H8" s="24">
        <v>1766</v>
      </c>
      <c r="I8" s="24">
        <f t="shared" si="2"/>
        <v>117.73333333333333</v>
      </c>
      <c r="J8" s="24">
        <f t="shared" si="3"/>
        <v>1580.3333333333333</v>
      </c>
      <c r="K8" s="24">
        <f t="shared" si="4"/>
        <v>105.92052730696798</v>
      </c>
      <c r="L8" s="23">
        <v>1400</v>
      </c>
      <c r="M8" s="22">
        <f t="shared" si="5"/>
        <v>79.275198187995471</v>
      </c>
      <c r="N8" s="23">
        <v>1400</v>
      </c>
      <c r="O8" s="22">
        <f t="shared" si="6"/>
        <v>100</v>
      </c>
      <c r="P8" s="23">
        <v>1450</v>
      </c>
      <c r="Q8" s="22">
        <f t="shared" si="7"/>
        <v>103.57142857142858</v>
      </c>
      <c r="R8" s="22">
        <f t="shared" si="8"/>
        <v>1416.6666666666667</v>
      </c>
      <c r="S8" s="22">
        <f t="shared" si="9"/>
        <v>94.282208919808014</v>
      </c>
      <c r="T8" s="22">
        <v>1500</v>
      </c>
      <c r="U8" s="22">
        <f t="shared" si="10"/>
        <v>103.44827586206897</v>
      </c>
      <c r="V8" s="22">
        <v>1450</v>
      </c>
      <c r="W8" s="22">
        <f t="shared" si="11"/>
        <v>96.666666666666671</v>
      </c>
      <c r="X8" s="22">
        <v>1500</v>
      </c>
      <c r="Y8" s="22">
        <f t="shared" si="12"/>
        <v>103.44827586206897</v>
      </c>
      <c r="Z8" s="22">
        <f t="shared" si="13"/>
        <v>1483.3333333333333</v>
      </c>
      <c r="AA8" s="22">
        <f t="shared" si="14"/>
        <v>101.18773946360153</v>
      </c>
      <c r="AB8" s="22">
        <v>1400</v>
      </c>
      <c r="AC8" s="22">
        <f t="shared" si="15"/>
        <v>93.333333333333329</v>
      </c>
      <c r="AD8" s="22">
        <v>1500</v>
      </c>
      <c r="AE8" s="22">
        <f t="shared" si="16"/>
        <v>107.14285714285714</v>
      </c>
      <c r="AF8" s="22">
        <v>1500</v>
      </c>
      <c r="AG8" s="22">
        <f t="shared" si="17"/>
        <v>100</v>
      </c>
      <c r="AH8" s="22">
        <f t="shared" si="18"/>
        <v>1466.6666666666667</v>
      </c>
      <c r="AI8" s="22">
        <f t="shared" si="19"/>
        <v>100.15873015873017</v>
      </c>
      <c r="AJ8" s="34">
        <f t="shared" si="20"/>
        <v>1486.75</v>
      </c>
    </row>
    <row r="9" spans="1:36" ht="63.9" customHeight="1" thickBot="1" x14ac:dyDescent="0.85">
      <c r="A9" s="76" t="s">
        <v>10</v>
      </c>
      <c r="B9" s="101" t="s">
        <v>251</v>
      </c>
      <c r="C9" s="104">
        <v>1300</v>
      </c>
      <c r="D9" s="20">
        <v>1475</v>
      </c>
      <c r="E9" s="24">
        <f t="shared" si="0"/>
        <v>113.46153846153845</v>
      </c>
      <c r="F9" s="20">
        <v>1460</v>
      </c>
      <c r="G9" s="24">
        <f t="shared" si="1"/>
        <v>98.983050847457633</v>
      </c>
      <c r="H9" s="24">
        <v>1367</v>
      </c>
      <c r="I9" s="24">
        <f t="shared" si="2"/>
        <v>93.630136986301366</v>
      </c>
      <c r="J9" s="24">
        <f t="shared" si="3"/>
        <v>1434</v>
      </c>
      <c r="K9" s="24">
        <f t="shared" si="4"/>
        <v>102.02490876509916</v>
      </c>
      <c r="L9" s="23">
        <v>1200</v>
      </c>
      <c r="M9" s="22">
        <f t="shared" si="5"/>
        <v>87.783467446964153</v>
      </c>
      <c r="N9" s="23">
        <v>1300</v>
      </c>
      <c r="O9" s="22">
        <f t="shared" si="6"/>
        <v>108.33333333333333</v>
      </c>
      <c r="P9" s="23">
        <v>950</v>
      </c>
      <c r="Q9" s="22">
        <f t="shared" si="7"/>
        <v>73.076923076923066</v>
      </c>
      <c r="R9" s="22">
        <f t="shared" si="8"/>
        <v>1150</v>
      </c>
      <c r="S9" s="22">
        <f t="shared" si="9"/>
        <v>89.731241285740182</v>
      </c>
      <c r="T9" s="22">
        <v>1000</v>
      </c>
      <c r="U9" s="22">
        <f t="shared" si="10"/>
        <v>105.26315789473684</v>
      </c>
      <c r="V9" s="22">
        <v>1250</v>
      </c>
      <c r="W9" s="22">
        <f t="shared" si="11"/>
        <v>125</v>
      </c>
      <c r="X9" s="22">
        <v>1275</v>
      </c>
      <c r="Y9" s="22">
        <f t="shared" si="12"/>
        <v>102</v>
      </c>
      <c r="Z9" s="22">
        <f t="shared" si="13"/>
        <v>1175</v>
      </c>
      <c r="AA9" s="22">
        <f t="shared" si="14"/>
        <v>110.75438596491227</v>
      </c>
      <c r="AB9" s="22">
        <v>1200</v>
      </c>
      <c r="AC9" s="22">
        <f t="shared" si="15"/>
        <v>94.117647058823522</v>
      </c>
      <c r="AD9" s="22">
        <v>1250</v>
      </c>
      <c r="AE9" s="22">
        <f t="shared" si="16"/>
        <v>104.16666666666667</v>
      </c>
      <c r="AF9" s="22">
        <v>1300</v>
      </c>
      <c r="AG9" s="22">
        <f t="shared" si="17"/>
        <v>104</v>
      </c>
      <c r="AH9" s="22">
        <f t="shared" si="18"/>
        <v>1250</v>
      </c>
      <c r="AI9" s="22">
        <f t="shared" si="19"/>
        <v>100.76143790849672</v>
      </c>
      <c r="AJ9" s="34">
        <f t="shared" si="20"/>
        <v>1252.25</v>
      </c>
    </row>
    <row r="10" spans="1:36" ht="63.9" customHeight="1" thickBot="1" x14ac:dyDescent="0.85">
      <c r="A10" s="76" t="s">
        <v>11</v>
      </c>
      <c r="B10" s="101" t="s">
        <v>251</v>
      </c>
      <c r="C10" s="104">
        <v>1500</v>
      </c>
      <c r="D10" s="20">
        <v>1500</v>
      </c>
      <c r="E10" s="24">
        <f t="shared" si="0"/>
        <v>100</v>
      </c>
      <c r="F10" s="20">
        <v>1500</v>
      </c>
      <c r="G10" s="24">
        <f t="shared" si="1"/>
        <v>100</v>
      </c>
      <c r="H10" s="24">
        <v>1500</v>
      </c>
      <c r="I10" s="24">
        <f t="shared" si="2"/>
        <v>100</v>
      </c>
      <c r="J10" s="24">
        <f t="shared" si="3"/>
        <v>1500</v>
      </c>
      <c r="K10" s="24">
        <f t="shared" si="4"/>
        <v>100</v>
      </c>
      <c r="L10" s="23">
        <v>1500</v>
      </c>
      <c r="M10" s="22">
        <f t="shared" si="5"/>
        <v>100</v>
      </c>
      <c r="N10" s="23">
        <v>1500</v>
      </c>
      <c r="O10" s="22">
        <f t="shared" si="6"/>
        <v>100</v>
      </c>
      <c r="P10" s="23">
        <v>1200</v>
      </c>
      <c r="Q10" s="22">
        <f t="shared" si="7"/>
        <v>80</v>
      </c>
      <c r="R10" s="22">
        <f t="shared" si="8"/>
        <v>1400</v>
      </c>
      <c r="S10" s="22">
        <f t="shared" si="9"/>
        <v>93.333333333333329</v>
      </c>
      <c r="T10" s="22">
        <v>1200</v>
      </c>
      <c r="U10" s="22">
        <f t="shared" si="10"/>
        <v>100</v>
      </c>
      <c r="V10" s="22">
        <v>1250</v>
      </c>
      <c r="W10" s="22">
        <f t="shared" si="11"/>
        <v>104.16666666666667</v>
      </c>
      <c r="X10" s="22">
        <v>1200</v>
      </c>
      <c r="Y10" s="22">
        <f t="shared" si="12"/>
        <v>96</v>
      </c>
      <c r="Z10" s="22">
        <f t="shared" si="13"/>
        <v>1216.6666666666667</v>
      </c>
      <c r="AA10" s="22">
        <f t="shared" si="14"/>
        <v>100.05555555555556</v>
      </c>
      <c r="AB10" s="22">
        <v>1450</v>
      </c>
      <c r="AC10" s="22">
        <f t="shared" si="15"/>
        <v>120.83333333333333</v>
      </c>
      <c r="AD10" s="22">
        <v>1500</v>
      </c>
      <c r="AE10" s="22">
        <f t="shared" si="16"/>
        <v>103.44827586206897</v>
      </c>
      <c r="AF10" s="22">
        <v>1500</v>
      </c>
      <c r="AG10" s="22">
        <f t="shared" si="17"/>
        <v>100</v>
      </c>
      <c r="AH10" s="22">
        <f t="shared" si="18"/>
        <v>1483.3333333333333</v>
      </c>
      <c r="AI10" s="22">
        <f t="shared" si="19"/>
        <v>108.09386973180078</v>
      </c>
      <c r="AJ10" s="34">
        <f t="shared" si="20"/>
        <v>1400</v>
      </c>
    </row>
    <row r="11" spans="1:36" ht="63.9" customHeight="1" thickBot="1" x14ac:dyDescent="0.85">
      <c r="A11" s="76" t="s">
        <v>295</v>
      </c>
      <c r="B11" s="101" t="s">
        <v>251</v>
      </c>
      <c r="C11" s="104">
        <v>2300</v>
      </c>
      <c r="D11" s="20">
        <v>2350</v>
      </c>
      <c r="E11" s="24">
        <f t="shared" si="0"/>
        <v>102.17391304347827</v>
      </c>
      <c r="F11" s="24">
        <v>2400</v>
      </c>
      <c r="G11" s="24">
        <f t="shared" si="1"/>
        <v>102.12765957446808</v>
      </c>
      <c r="H11" s="24">
        <v>2400</v>
      </c>
      <c r="I11" s="24">
        <f t="shared" si="2"/>
        <v>100</v>
      </c>
      <c r="J11" s="24">
        <f>(D11+F11+H11)/3</f>
        <v>2383.3333333333335</v>
      </c>
      <c r="K11" s="24">
        <f t="shared" si="4"/>
        <v>101.43385753931545</v>
      </c>
      <c r="L11" s="23">
        <v>1800</v>
      </c>
      <c r="M11" s="22">
        <f t="shared" si="5"/>
        <v>75</v>
      </c>
      <c r="N11" s="23">
        <v>2000</v>
      </c>
      <c r="O11" s="22">
        <f t="shared" si="6"/>
        <v>111.11111111111111</v>
      </c>
      <c r="P11" s="23">
        <v>1950</v>
      </c>
      <c r="Q11" s="22">
        <f t="shared" si="7"/>
        <v>97.5</v>
      </c>
      <c r="R11" s="22">
        <f t="shared" si="8"/>
        <v>1916.6666666666667</v>
      </c>
      <c r="S11" s="22">
        <f t="shared" si="9"/>
        <v>94.537037037037024</v>
      </c>
      <c r="T11" s="22">
        <v>2000</v>
      </c>
      <c r="U11" s="22">
        <f t="shared" si="10"/>
        <v>102.56410256410255</v>
      </c>
      <c r="V11" s="22">
        <v>2200</v>
      </c>
      <c r="W11" s="22">
        <f t="shared" si="11"/>
        <v>110.00000000000001</v>
      </c>
      <c r="X11" s="22">
        <v>2300</v>
      </c>
      <c r="Y11" s="22">
        <f t="shared" si="12"/>
        <v>104.54545454545455</v>
      </c>
      <c r="Z11" s="22">
        <f t="shared" si="13"/>
        <v>2166.6666666666665</v>
      </c>
      <c r="AA11" s="22">
        <f t="shared" si="14"/>
        <v>105.7031857031857</v>
      </c>
      <c r="AB11" s="22">
        <v>2300</v>
      </c>
      <c r="AC11" s="22">
        <f t="shared" si="15"/>
        <v>100</v>
      </c>
      <c r="AD11" s="22">
        <v>2300</v>
      </c>
      <c r="AE11" s="22">
        <f t="shared" si="16"/>
        <v>100</v>
      </c>
      <c r="AF11" s="22">
        <v>2300</v>
      </c>
      <c r="AG11" s="22">
        <f t="shared" si="17"/>
        <v>100</v>
      </c>
      <c r="AH11" s="22">
        <f t="shared" si="18"/>
        <v>2300</v>
      </c>
      <c r="AI11" s="22">
        <f t="shared" si="19"/>
        <v>100</v>
      </c>
      <c r="AJ11" s="34">
        <f t="shared" si="20"/>
        <v>2191.6666666666665</v>
      </c>
    </row>
    <row r="12" spans="1:36" ht="63.9" customHeight="1" thickBot="1" x14ac:dyDescent="0.85">
      <c r="A12" s="76" t="s">
        <v>300</v>
      </c>
      <c r="B12" s="101" t="s">
        <v>251</v>
      </c>
      <c r="C12" s="104">
        <v>2100</v>
      </c>
      <c r="D12" s="20">
        <v>2100</v>
      </c>
      <c r="E12" s="24">
        <f t="shared" si="0"/>
        <v>100</v>
      </c>
      <c r="F12" s="24">
        <v>2400</v>
      </c>
      <c r="G12" s="24">
        <f t="shared" si="1"/>
        <v>114.28571428571428</v>
      </c>
      <c r="H12" s="24">
        <v>2400</v>
      </c>
      <c r="I12" s="24">
        <f t="shared" si="2"/>
        <v>100</v>
      </c>
      <c r="J12" s="24">
        <f t="shared" si="3"/>
        <v>2300</v>
      </c>
      <c r="K12" s="24">
        <f t="shared" si="4"/>
        <v>104.76190476190476</v>
      </c>
      <c r="L12" s="23">
        <v>1400</v>
      </c>
      <c r="M12" s="22">
        <f t="shared" si="5"/>
        <v>58.333333333333336</v>
      </c>
      <c r="N12" s="23">
        <v>1400</v>
      </c>
      <c r="O12" s="22">
        <f t="shared" si="6"/>
        <v>100</v>
      </c>
      <c r="P12" s="23">
        <v>1400</v>
      </c>
      <c r="Q12" s="22">
        <f t="shared" si="7"/>
        <v>100</v>
      </c>
      <c r="R12" s="22">
        <f t="shared" si="8"/>
        <v>1400</v>
      </c>
      <c r="S12" s="22">
        <f t="shared" si="9"/>
        <v>86.111111111111128</v>
      </c>
      <c r="T12" s="22">
        <v>1400</v>
      </c>
      <c r="U12" s="22">
        <f t="shared" si="10"/>
        <v>100</v>
      </c>
      <c r="V12" s="22">
        <v>1400</v>
      </c>
      <c r="W12" s="22">
        <f t="shared" si="11"/>
        <v>100</v>
      </c>
      <c r="X12" s="22">
        <v>1400</v>
      </c>
      <c r="Y12" s="22">
        <f t="shared" si="12"/>
        <v>100</v>
      </c>
      <c r="Z12" s="22">
        <f t="shared" si="13"/>
        <v>1400</v>
      </c>
      <c r="AA12" s="22">
        <f t="shared" si="14"/>
        <v>100</v>
      </c>
      <c r="AB12" s="22">
        <v>1400</v>
      </c>
      <c r="AC12" s="22">
        <f t="shared" si="15"/>
        <v>100</v>
      </c>
      <c r="AD12" s="22">
        <v>1350</v>
      </c>
      <c r="AE12" s="22">
        <f t="shared" si="16"/>
        <v>96.428571428571431</v>
      </c>
      <c r="AF12" s="22">
        <v>1400</v>
      </c>
      <c r="AG12" s="22">
        <f t="shared" si="17"/>
        <v>103.7037037037037</v>
      </c>
      <c r="AH12" s="22">
        <f t="shared" si="18"/>
        <v>1383.3333333333333</v>
      </c>
      <c r="AI12" s="22">
        <f t="shared" si="19"/>
        <v>100.04409171075838</v>
      </c>
      <c r="AJ12" s="34">
        <f t="shared" si="20"/>
        <v>1620.8333333333333</v>
      </c>
    </row>
    <row r="13" spans="1:36" ht="63.9" customHeight="1" thickBot="1" x14ac:dyDescent="0.85">
      <c r="A13" s="76" t="s">
        <v>211</v>
      </c>
      <c r="B13" s="101" t="s">
        <v>251</v>
      </c>
      <c r="C13" s="104">
        <v>850</v>
      </c>
      <c r="D13" s="20">
        <v>900</v>
      </c>
      <c r="E13" s="24">
        <f t="shared" si="0"/>
        <v>105.88235294117648</v>
      </c>
      <c r="F13" s="24">
        <v>900</v>
      </c>
      <c r="G13" s="24">
        <f t="shared" si="1"/>
        <v>100</v>
      </c>
      <c r="H13" s="24">
        <v>900</v>
      </c>
      <c r="I13" s="24">
        <f t="shared" si="2"/>
        <v>100</v>
      </c>
      <c r="J13" s="24">
        <f t="shared" si="3"/>
        <v>900</v>
      </c>
      <c r="K13" s="24">
        <f t="shared" si="4"/>
        <v>101.96078431372548</v>
      </c>
      <c r="L13" s="23">
        <v>800</v>
      </c>
      <c r="M13" s="22">
        <f t="shared" si="5"/>
        <v>88.888888888888886</v>
      </c>
      <c r="N13" s="23">
        <v>900</v>
      </c>
      <c r="O13" s="22">
        <f t="shared" si="6"/>
        <v>112.5</v>
      </c>
      <c r="P13" s="23">
        <v>1000</v>
      </c>
      <c r="Q13" s="22">
        <f t="shared" si="7"/>
        <v>111.11111111111111</v>
      </c>
      <c r="R13" s="22">
        <f t="shared" si="8"/>
        <v>900</v>
      </c>
      <c r="S13" s="22">
        <f t="shared" si="9"/>
        <v>104.16666666666667</v>
      </c>
      <c r="T13" s="22">
        <v>1000</v>
      </c>
      <c r="U13" s="22">
        <f t="shared" si="10"/>
        <v>100</v>
      </c>
      <c r="V13" s="22">
        <v>1000</v>
      </c>
      <c r="W13" s="22">
        <f t="shared" si="11"/>
        <v>100</v>
      </c>
      <c r="X13" s="22">
        <v>1000</v>
      </c>
      <c r="Y13" s="22">
        <f t="shared" si="12"/>
        <v>100</v>
      </c>
      <c r="Z13" s="22">
        <f t="shared" si="13"/>
        <v>1000</v>
      </c>
      <c r="AA13" s="22">
        <f t="shared" si="14"/>
        <v>100</v>
      </c>
      <c r="AB13" s="22">
        <v>1000</v>
      </c>
      <c r="AC13" s="22">
        <f t="shared" ref="AC13:AC19" si="21">(AB13/X13)*100</f>
        <v>100</v>
      </c>
      <c r="AD13" s="22">
        <v>1000</v>
      </c>
      <c r="AE13" s="22">
        <f t="shared" si="16"/>
        <v>100</v>
      </c>
      <c r="AF13" s="22">
        <v>1000</v>
      </c>
      <c r="AG13" s="22">
        <f t="shared" si="17"/>
        <v>100</v>
      </c>
      <c r="AH13" s="22">
        <f t="shared" si="18"/>
        <v>1000</v>
      </c>
      <c r="AI13" s="22">
        <f t="shared" si="19"/>
        <v>100</v>
      </c>
      <c r="AJ13" s="34">
        <f t="shared" si="20"/>
        <v>950</v>
      </c>
    </row>
    <row r="14" spans="1:36" ht="63.9" customHeight="1" thickBot="1" x14ac:dyDescent="0.85">
      <c r="A14" s="76" t="s">
        <v>212</v>
      </c>
      <c r="B14" s="101" t="s">
        <v>251</v>
      </c>
      <c r="C14" s="104">
        <v>1000</v>
      </c>
      <c r="D14" s="20">
        <v>1100</v>
      </c>
      <c r="E14" s="24">
        <f t="shared" si="0"/>
        <v>110.00000000000001</v>
      </c>
      <c r="F14" s="24">
        <v>900</v>
      </c>
      <c r="G14" s="24">
        <f>(F14/D14)*100</f>
        <v>81.818181818181827</v>
      </c>
      <c r="H14" s="24">
        <v>900</v>
      </c>
      <c r="I14" s="24">
        <f>(H14/F14)*100</f>
        <v>100</v>
      </c>
      <c r="J14" s="24">
        <f>(D14+F14+H14)/3</f>
        <v>966.66666666666663</v>
      </c>
      <c r="K14" s="24">
        <f>(E14+G14+I14)/3</f>
        <v>97.272727272727295</v>
      </c>
      <c r="L14" s="23">
        <v>250</v>
      </c>
      <c r="M14" s="22">
        <f>(L14/H14)*100</f>
        <v>27.777777777777779</v>
      </c>
      <c r="N14" s="23">
        <v>250</v>
      </c>
      <c r="O14" s="22">
        <f>(N14/L14)*100</f>
        <v>100</v>
      </c>
      <c r="P14" s="23">
        <v>250</v>
      </c>
      <c r="Q14" s="22">
        <f>P14/N14*100</f>
        <v>100</v>
      </c>
      <c r="R14" s="22">
        <f>(L14+N14+P14)/3</f>
        <v>250</v>
      </c>
      <c r="S14" s="22">
        <f>(M14+O14+Q14)/3</f>
        <v>75.925925925925924</v>
      </c>
      <c r="T14" s="22">
        <v>250</v>
      </c>
      <c r="U14" s="22">
        <f t="shared" si="10"/>
        <v>100</v>
      </c>
      <c r="V14" s="22">
        <v>250</v>
      </c>
      <c r="W14" s="22">
        <f t="shared" si="11"/>
        <v>100</v>
      </c>
      <c r="X14" s="22">
        <v>250</v>
      </c>
      <c r="Y14" s="22">
        <f t="shared" si="12"/>
        <v>100</v>
      </c>
      <c r="Z14" s="22">
        <f t="shared" si="13"/>
        <v>250</v>
      </c>
      <c r="AA14" s="22">
        <f t="shared" si="14"/>
        <v>100</v>
      </c>
      <c r="AB14" s="22">
        <v>250</v>
      </c>
      <c r="AC14" s="22">
        <f t="shared" si="21"/>
        <v>100</v>
      </c>
      <c r="AD14" s="22">
        <v>250</v>
      </c>
      <c r="AE14" s="22">
        <f t="shared" si="16"/>
        <v>100</v>
      </c>
      <c r="AF14" s="22">
        <v>250</v>
      </c>
      <c r="AG14" s="22">
        <f t="shared" si="17"/>
        <v>100</v>
      </c>
      <c r="AH14" s="22">
        <f t="shared" si="18"/>
        <v>250</v>
      </c>
      <c r="AI14" s="22">
        <f t="shared" si="19"/>
        <v>100</v>
      </c>
      <c r="AJ14" s="34">
        <f t="shared" si="20"/>
        <v>429.16666666666663</v>
      </c>
    </row>
    <row r="15" spans="1:36" ht="63.9" customHeight="1" thickBot="1" x14ac:dyDescent="0.85">
      <c r="A15" s="76" t="s">
        <v>12</v>
      </c>
      <c r="B15" s="101" t="s">
        <v>252</v>
      </c>
      <c r="C15" s="104">
        <v>250</v>
      </c>
      <c r="D15" s="20">
        <v>250</v>
      </c>
      <c r="E15" s="24">
        <f t="shared" si="0"/>
        <v>100</v>
      </c>
      <c r="F15" s="24">
        <v>250</v>
      </c>
      <c r="G15" s="24">
        <f t="shared" si="1"/>
        <v>100</v>
      </c>
      <c r="H15" s="24">
        <v>250</v>
      </c>
      <c r="I15" s="24">
        <f t="shared" si="2"/>
        <v>100</v>
      </c>
      <c r="J15" s="24">
        <f t="shared" si="3"/>
        <v>250</v>
      </c>
      <c r="K15" s="24">
        <f t="shared" si="4"/>
        <v>100</v>
      </c>
      <c r="L15" s="23">
        <v>4000</v>
      </c>
      <c r="M15" s="22">
        <f t="shared" si="5"/>
        <v>1600</v>
      </c>
      <c r="N15" s="23">
        <v>4000</v>
      </c>
      <c r="O15" s="22">
        <f t="shared" si="6"/>
        <v>100</v>
      </c>
      <c r="P15" s="23">
        <v>3500</v>
      </c>
      <c r="Q15" s="22">
        <f t="shared" si="7"/>
        <v>87.5</v>
      </c>
      <c r="R15" s="22">
        <f t="shared" si="8"/>
        <v>3833.3333333333335</v>
      </c>
      <c r="S15" s="22">
        <f t="shared" si="9"/>
        <v>595.83333333333337</v>
      </c>
      <c r="T15" s="22">
        <v>3500</v>
      </c>
      <c r="U15" s="22">
        <f t="shared" si="10"/>
        <v>100</v>
      </c>
      <c r="V15" s="22">
        <v>3500</v>
      </c>
      <c r="W15" s="22">
        <f t="shared" si="11"/>
        <v>100</v>
      </c>
      <c r="X15" s="22">
        <v>4000</v>
      </c>
      <c r="Y15" s="22">
        <f t="shared" si="12"/>
        <v>114.28571428571428</v>
      </c>
      <c r="Z15" s="22">
        <f t="shared" si="13"/>
        <v>3666.6666666666665</v>
      </c>
      <c r="AA15" s="22">
        <f t="shared" si="14"/>
        <v>104.76190476190476</v>
      </c>
      <c r="AB15" s="22">
        <v>4000</v>
      </c>
      <c r="AC15" s="22">
        <f t="shared" si="21"/>
        <v>100</v>
      </c>
      <c r="AD15" s="22">
        <v>4000</v>
      </c>
      <c r="AE15" s="22">
        <f t="shared" si="16"/>
        <v>100</v>
      </c>
      <c r="AF15" s="22">
        <v>4000</v>
      </c>
      <c r="AG15" s="22">
        <f t="shared" si="17"/>
        <v>100</v>
      </c>
      <c r="AH15" s="22">
        <f t="shared" si="18"/>
        <v>4000</v>
      </c>
      <c r="AI15" s="22">
        <f t="shared" si="19"/>
        <v>100</v>
      </c>
      <c r="AJ15" s="34">
        <f t="shared" si="20"/>
        <v>2937.5</v>
      </c>
    </row>
    <row r="16" spans="1:36" ht="63.9" customHeight="1" thickBot="1" x14ac:dyDescent="0.85">
      <c r="A16" s="76" t="s">
        <v>213</v>
      </c>
      <c r="B16" s="101" t="s">
        <v>253</v>
      </c>
      <c r="C16" s="104">
        <v>4000</v>
      </c>
      <c r="D16" s="20">
        <v>4000</v>
      </c>
      <c r="E16" s="24">
        <f t="shared" si="0"/>
        <v>100</v>
      </c>
      <c r="F16" s="24">
        <v>4000</v>
      </c>
      <c r="G16" s="24">
        <f t="shared" si="1"/>
        <v>100</v>
      </c>
      <c r="H16" s="24">
        <v>4000</v>
      </c>
      <c r="I16" s="24">
        <f t="shared" si="2"/>
        <v>100</v>
      </c>
      <c r="J16" s="24">
        <f t="shared" si="3"/>
        <v>4000</v>
      </c>
      <c r="K16" s="24">
        <f t="shared" si="4"/>
        <v>100</v>
      </c>
      <c r="L16" s="23">
        <v>700</v>
      </c>
      <c r="M16" s="22">
        <f t="shared" si="5"/>
        <v>17.5</v>
      </c>
      <c r="N16" s="23">
        <v>700</v>
      </c>
      <c r="O16" s="22">
        <f t="shared" si="6"/>
        <v>100</v>
      </c>
      <c r="P16" s="23">
        <v>700</v>
      </c>
      <c r="Q16" s="22">
        <f t="shared" si="7"/>
        <v>100</v>
      </c>
      <c r="R16" s="22">
        <f t="shared" si="8"/>
        <v>700</v>
      </c>
      <c r="S16" s="22">
        <f t="shared" si="9"/>
        <v>72.5</v>
      </c>
      <c r="T16" s="22">
        <v>700</v>
      </c>
      <c r="U16" s="22">
        <f t="shared" si="10"/>
        <v>100</v>
      </c>
      <c r="V16" s="22">
        <v>700</v>
      </c>
      <c r="W16" s="22">
        <f t="shared" si="11"/>
        <v>100</v>
      </c>
      <c r="X16" s="22">
        <v>800</v>
      </c>
      <c r="Y16" s="22">
        <f t="shared" si="12"/>
        <v>114.28571428571428</v>
      </c>
      <c r="Z16" s="22">
        <f t="shared" si="13"/>
        <v>733.33333333333337</v>
      </c>
      <c r="AA16" s="22">
        <f t="shared" si="14"/>
        <v>104.76190476190476</v>
      </c>
      <c r="AB16" s="22">
        <v>750</v>
      </c>
      <c r="AC16" s="22">
        <f>(AB16/X16)*100</f>
        <v>93.75</v>
      </c>
      <c r="AD16" s="22">
        <v>750</v>
      </c>
      <c r="AE16" s="22">
        <f t="shared" si="16"/>
        <v>100</v>
      </c>
      <c r="AF16" s="22">
        <v>750</v>
      </c>
      <c r="AG16" s="22">
        <f t="shared" si="17"/>
        <v>100</v>
      </c>
      <c r="AH16" s="22">
        <f t="shared" si="18"/>
        <v>750</v>
      </c>
      <c r="AI16" s="22">
        <f t="shared" si="19"/>
        <v>97.916666666666671</v>
      </c>
      <c r="AJ16" s="34">
        <f t="shared" si="20"/>
        <v>1545.8333333333333</v>
      </c>
    </row>
    <row r="17" spans="1:51" ht="63.9" customHeight="1" thickBot="1" x14ac:dyDescent="0.85">
      <c r="A17" s="76" t="s">
        <v>214</v>
      </c>
      <c r="B17" s="101" t="s">
        <v>255</v>
      </c>
      <c r="C17" s="104">
        <v>750</v>
      </c>
      <c r="D17" s="20">
        <v>775</v>
      </c>
      <c r="E17" s="24">
        <f t="shared" si="0"/>
        <v>103.33333333333334</v>
      </c>
      <c r="F17" s="24">
        <v>800</v>
      </c>
      <c r="G17" s="24">
        <f t="shared" si="1"/>
        <v>103.2258064516129</v>
      </c>
      <c r="H17" s="24">
        <v>800</v>
      </c>
      <c r="I17" s="24">
        <f t="shared" si="2"/>
        <v>100</v>
      </c>
      <c r="J17" s="24">
        <f t="shared" si="3"/>
        <v>791.66666666666663</v>
      </c>
      <c r="K17" s="24">
        <f t="shared" si="4"/>
        <v>102.18637992831542</v>
      </c>
      <c r="L17" s="23">
        <v>750</v>
      </c>
      <c r="M17" s="22">
        <f t="shared" si="5"/>
        <v>93.75</v>
      </c>
      <c r="N17" s="23">
        <v>750</v>
      </c>
      <c r="O17" s="22">
        <f t="shared" si="6"/>
        <v>100</v>
      </c>
      <c r="P17" s="23">
        <v>800</v>
      </c>
      <c r="Q17" s="22">
        <f t="shared" si="7"/>
        <v>106.66666666666667</v>
      </c>
      <c r="R17" s="22">
        <f t="shared" si="8"/>
        <v>766.66666666666663</v>
      </c>
      <c r="S17" s="22">
        <f t="shared" si="9"/>
        <v>100.1388888888889</v>
      </c>
      <c r="T17" s="22">
        <v>800</v>
      </c>
      <c r="U17" s="22">
        <f t="shared" si="10"/>
        <v>100</v>
      </c>
      <c r="V17" s="22">
        <v>800</v>
      </c>
      <c r="W17" s="22">
        <f t="shared" si="11"/>
        <v>100</v>
      </c>
      <c r="X17" s="22">
        <v>800</v>
      </c>
      <c r="Y17" s="22">
        <f t="shared" si="12"/>
        <v>100</v>
      </c>
      <c r="Z17" s="22">
        <f t="shared" si="13"/>
        <v>800</v>
      </c>
      <c r="AA17" s="22">
        <f t="shared" si="14"/>
        <v>100</v>
      </c>
      <c r="AB17" s="22">
        <v>750</v>
      </c>
      <c r="AC17" s="22">
        <f>(AB17/X17)*100</f>
        <v>93.75</v>
      </c>
      <c r="AD17" s="22">
        <v>700</v>
      </c>
      <c r="AE17" s="22">
        <f t="shared" si="16"/>
        <v>93.333333333333329</v>
      </c>
      <c r="AF17" s="22">
        <v>750</v>
      </c>
      <c r="AG17" s="22">
        <f t="shared" si="17"/>
        <v>107.14285714285714</v>
      </c>
      <c r="AH17" s="22">
        <f t="shared" si="18"/>
        <v>733.33333333333337</v>
      </c>
      <c r="AI17" s="22">
        <f t="shared" si="19"/>
        <v>98.075396825396822</v>
      </c>
      <c r="AJ17" s="34">
        <f t="shared" si="20"/>
        <v>772.91666666666663</v>
      </c>
    </row>
    <row r="18" spans="1:51" ht="63.9" customHeight="1" thickBot="1" x14ac:dyDescent="0.85">
      <c r="A18" s="76" t="s">
        <v>171</v>
      </c>
      <c r="B18" s="101" t="s">
        <v>256</v>
      </c>
      <c r="C18" s="104">
        <v>750</v>
      </c>
      <c r="D18" s="20">
        <v>750</v>
      </c>
      <c r="E18" s="24">
        <f t="shared" si="0"/>
        <v>100</v>
      </c>
      <c r="F18" s="24">
        <v>800</v>
      </c>
      <c r="G18" s="24">
        <f t="shared" si="1"/>
        <v>106.66666666666667</v>
      </c>
      <c r="H18" s="24">
        <v>800</v>
      </c>
      <c r="I18" s="24">
        <f t="shared" si="2"/>
        <v>100</v>
      </c>
      <c r="J18" s="24">
        <f t="shared" si="3"/>
        <v>783.33333333333337</v>
      </c>
      <c r="K18" s="24">
        <f t="shared" si="4"/>
        <v>102.22222222222223</v>
      </c>
      <c r="L18" s="23"/>
      <c r="M18" s="22"/>
      <c r="N18" s="23"/>
      <c r="O18" s="22"/>
      <c r="P18" s="2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34"/>
      <c r="AY18" s="4" t="s">
        <v>150</v>
      </c>
    </row>
    <row r="19" spans="1:51" ht="63.9" customHeight="1" thickBot="1" x14ac:dyDescent="0.85">
      <c r="A19" s="76" t="s">
        <v>13</v>
      </c>
      <c r="B19" s="101" t="s">
        <v>257</v>
      </c>
      <c r="C19" s="104">
        <v>1000</v>
      </c>
      <c r="D19" s="20">
        <v>1000</v>
      </c>
      <c r="E19" s="24">
        <f t="shared" si="0"/>
        <v>100</v>
      </c>
      <c r="F19" s="24">
        <v>1000</v>
      </c>
      <c r="G19" s="24">
        <f t="shared" si="1"/>
        <v>100</v>
      </c>
      <c r="H19" s="24">
        <v>1000</v>
      </c>
      <c r="I19" s="24">
        <f t="shared" si="2"/>
        <v>100</v>
      </c>
      <c r="J19" s="24">
        <f t="shared" si="3"/>
        <v>1000</v>
      </c>
      <c r="K19" s="24">
        <f t="shared" si="4"/>
        <v>100</v>
      </c>
      <c r="L19" s="23">
        <v>850</v>
      </c>
      <c r="M19" s="22">
        <f t="shared" si="5"/>
        <v>85</v>
      </c>
      <c r="N19" s="23">
        <v>850</v>
      </c>
      <c r="O19" s="22">
        <f t="shared" si="6"/>
        <v>100</v>
      </c>
      <c r="P19" s="23">
        <v>988</v>
      </c>
      <c r="Q19" s="22">
        <f t="shared" si="7"/>
        <v>116.23529411764706</v>
      </c>
      <c r="R19" s="22">
        <f t="shared" si="8"/>
        <v>896</v>
      </c>
      <c r="S19" s="22">
        <f t="shared" si="9"/>
        <v>100.41176470588236</v>
      </c>
      <c r="T19" s="22">
        <v>963</v>
      </c>
      <c r="U19" s="22">
        <f t="shared" si="10"/>
        <v>97.469635627530366</v>
      </c>
      <c r="V19" s="22">
        <v>1000</v>
      </c>
      <c r="W19" s="22">
        <f t="shared" si="11"/>
        <v>103.84215991692626</v>
      </c>
      <c r="X19" s="22">
        <v>1000</v>
      </c>
      <c r="Y19" s="22">
        <f t="shared" si="12"/>
        <v>100</v>
      </c>
      <c r="Z19" s="22">
        <f t="shared" si="13"/>
        <v>987.66666666666663</v>
      </c>
      <c r="AA19" s="22">
        <f t="shared" si="14"/>
        <v>100.43726518148554</v>
      </c>
      <c r="AB19" s="22">
        <v>1000</v>
      </c>
      <c r="AC19" s="22">
        <f t="shared" si="21"/>
        <v>100</v>
      </c>
      <c r="AD19" s="22">
        <v>1000</v>
      </c>
      <c r="AE19" s="22">
        <f t="shared" si="16"/>
        <v>100</v>
      </c>
      <c r="AF19" s="22">
        <v>1000</v>
      </c>
      <c r="AG19" s="22">
        <f t="shared" si="17"/>
        <v>100</v>
      </c>
      <c r="AH19" s="22">
        <f t="shared" si="18"/>
        <v>1000</v>
      </c>
      <c r="AI19" s="22">
        <f t="shared" si="19"/>
        <v>100</v>
      </c>
      <c r="AJ19" s="34">
        <f t="shared" si="20"/>
        <v>970.91666666666663</v>
      </c>
    </row>
    <row r="20" spans="1:51" s="11" customFormat="1" ht="63.9" customHeight="1" thickBot="1" x14ac:dyDescent="0.85">
      <c r="A20" s="131" t="s">
        <v>14</v>
      </c>
      <c r="B20" s="132"/>
      <c r="C20" s="79">
        <f>SUM(C4:C19)</f>
        <v>22350</v>
      </c>
      <c r="D20" s="79">
        <f>SUM(D4:D19)</f>
        <v>22725</v>
      </c>
      <c r="E20" s="80">
        <f>(D20/C20)*100</f>
        <v>101.6778523489933</v>
      </c>
      <c r="F20" s="80">
        <f>SUM(F4:F19)</f>
        <v>23290</v>
      </c>
      <c r="G20" s="80">
        <f>(F20/D20)*100</f>
        <v>102.48624862486248</v>
      </c>
      <c r="H20" s="80">
        <f>SUM(H4:H19)</f>
        <v>23916</v>
      </c>
      <c r="I20" s="80">
        <f>(H20/F20)*100</f>
        <v>102.68784886217261</v>
      </c>
      <c r="J20" s="80">
        <f>(D20+F20+H20)/3</f>
        <v>23310.333333333332</v>
      </c>
      <c r="K20" s="80">
        <f>(E20+G20+I20)/3</f>
        <v>102.28398327867615</v>
      </c>
      <c r="L20" s="26">
        <f>SUM((L4:L19))</f>
        <v>19650</v>
      </c>
      <c r="M20" s="25">
        <f>(L20/H20)*100</f>
        <v>82.162568991470138</v>
      </c>
      <c r="N20" s="25">
        <f>SUM(N4:N19)</f>
        <v>20050</v>
      </c>
      <c r="O20" s="25">
        <f>(N20/L20)*100</f>
        <v>102.03562340966921</v>
      </c>
      <c r="P20" s="26">
        <f>SUM(P4:P19)</f>
        <v>18763</v>
      </c>
      <c r="Q20" s="25">
        <f>P20/N20*100</f>
        <v>93.581047381546128</v>
      </c>
      <c r="R20" s="25">
        <f>(L20+N20+P20)/3</f>
        <v>19487.666666666668</v>
      </c>
      <c r="S20" s="25">
        <f>(M20+O20+Q20)/3</f>
        <v>92.593079927561817</v>
      </c>
      <c r="T20" s="25">
        <f>SUM(T4:T19)</f>
        <v>19038</v>
      </c>
      <c r="U20" s="25">
        <f>T20/P20*100</f>
        <v>101.46565048233225</v>
      </c>
      <c r="V20" s="25">
        <f>SUM(V4:V19)</f>
        <v>19775</v>
      </c>
      <c r="W20" s="25">
        <f>V20/T20*100</f>
        <v>103.87120495850404</v>
      </c>
      <c r="X20" s="25">
        <f>SUM(X4:X19)</f>
        <v>20500</v>
      </c>
      <c r="Y20" s="25">
        <f>X20/V20*100</f>
        <v>103.66624525916561</v>
      </c>
      <c r="Z20" s="25">
        <f>(T20+V20+X20)/3</f>
        <v>19771</v>
      </c>
      <c r="AA20" s="25">
        <f>(U20+W20+Y20)/3</f>
        <v>103.00103356666732</v>
      </c>
      <c r="AB20" s="25">
        <f>SUM(AB4:AB19)</f>
        <v>20500</v>
      </c>
      <c r="AC20" s="25">
        <f>(AB20/X20)*100</f>
        <v>100</v>
      </c>
      <c r="AD20" s="25">
        <f>SUM(AD4:AD19)</f>
        <v>20700</v>
      </c>
      <c r="AE20" s="25">
        <f t="shared" si="16"/>
        <v>100.97560975609755</v>
      </c>
      <c r="AF20" s="25">
        <f>SUM(AF4:AF19)</f>
        <v>20800</v>
      </c>
      <c r="AG20" s="25">
        <f t="shared" si="17"/>
        <v>100.48309178743962</v>
      </c>
      <c r="AH20" s="25">
        <f t="shared" si="18"/>
        <v>20666.666666666668</v>
      </c>
      <c r="AI20" s="25">
        <f t="shared" si="19"/>
        <v>100.48623384784572</v>
      </c>
      <c r="AJ20" s="35">
        <f t="shared" si="20"/>
        <v>20808.916666666668</v>
      </c>
    </row>
    <row r="21" spans="1:51" ht="63.9" customHeight="1" thickBot="1" x14ac:dyDescent="0.85">
      <c r="A21" s="126" t="s">
        <v>16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8"/>
    </row>
    <row r="22" spans="1:51" ht="63.9" customHeight="1" thickBot="1" x14ac:dyDescent="0.85">
      <c r="A22" s="92" t="s">
        <v>296</v>
      </c>
      <c r="B22" s="102" t="s">
        <v>251</v>
      </c>
      <c r="C22" s="104">
        <v>12900</v>
      </c>
      <c r="D22" s="20">
        <v>13000</v>
      </c>
      <c r="E22" s="20">
        <f t="shared" ref="E22" si="22">(D22/C22)*100</f>
        <v>100.77519379844961</v>
      </c>
      <c r="F22" s="20">
        <v>12600</v>
      </c>
      <c r="G22" s="20">
        <f t="shared" ref="G22" si="23">(F22/D22)*100</f>
        <v>96.92307692307692</v>
      </c>
      <c r="H22" s="24">
        <v>12600</v>
      </c>
      <c r="I22" s="24">
        <f>(H22/F22)*100</f>
        <v>100</v>
      </c>
      <c r="J22" s="24">
        <f t="shared" ref="J22:K22" si="24">(D22+F22+H22)/3</f>
        <v>12733.333333333334</v>
      </c>
      <c r="K22" s="24">
        <f t="shared" si="24"/>
        <v>99.232756907175499</v>
      </c>
      <c r="L22" s="23">
        <v>9000</v>
      </c>
      <c r="M22" s="22">
        <f t="shared" ref="M22:M32" si="25">(L22/H22)*100</f>
        <v>71.428571428571431</v>
      </c>
      <c r="N22" s="23">
        <v>9000</v>
      </c>
      <c r="O22" s="22">
        <f t="shared" ref="O22:O32" si="26">(N22/L22)*100</f>
        <v>100</v>
      </c>
      <c r="P22" s="23">
        <v>6950</v>
      </c>
      <c r="Q22" s="22">
        <f t="shared" ref="Q22:Q32" si="27">P22/N22*100</f>
        <v>77.222222222222229</v>
      </c>
      <c r="R22" s="22">
        <f t="shared" ref="R22:S32" si="28">(L22+N22+P22)/3</f>
        <v>8316.6666666666661</v>
      </c>
      <c r="S22" s="22">
        <f t="shared" si="28"/>
        <v>82.883597883597886</v>
      </c>
      <c r="T22" s="22">
        <v>7225</v>
      </c>
      <c r="U22" s="22">
        <f t="shared" ref="U22:U32" si="29">T22/P22*100</f>
        <v>103.9568345323741</v>
      </c>
      <c r="V22" s="22">
        <v>7150</v>
      </c>
      <c r="W22" s="22">
        <f t="shared" ref="W22:W32" si="30">V22/T22*100</f>
        <v>98.961937716262966</v>
      </c>
      <c r="X22" s="22">
        <v>7075</v>
      </c>
      <c r="Y22" s="22">
        <f t="shared" ref="Y22:Y32" si="31">X22/V22*100</f>
        <v>98.951048951048946</v>
      </c>
      <c r="Z22" s="22">
        <f t="shared" ref="Z22:Z32" si="32">Y22/W22*100</f>
        <v>99.988997016969051</v>
      </c>
      <c r="AA22" s="22">
        <f t="shared" ref="AA22:AA32" si="33">Z22/X22*100</f>
        <v>1.4132720426426721</v>
      </c>
      <c r="AB22" s="22">
        <v>7250</v>
      </c>
      <c r="AC22" s="22">
        <f t="shared" ref="AC22:AC31" si="34">(AB22/X22)*100</f>
        <v>102.47349823321554</v>
      </c>
      <c r="AD22" s="22">
        <v>6850</v>
      </c>
      <c r="AE22" s="22">
        <f>AD22/AB22*100</f>
        <v>94.482758620689651</v>
      </c>
      <c r="AF22" s="22">
        <v>7100</v>
      </c>
      <c r="AG22" s="22">
        <f>AF22/AD22*100</f>
        <v>103.64963503649636</v>
      </c>
      <c r="AH22" s="22">
        <f t="shared" ref="AH22:AI27" si="35">(AB22+AD22+AF22)/3</f>
        <v>7066.666666666667</v>
      </c>
      <c r="AI22" s="22">
        <f t="shared" si="35"/>
        <v>100.20196396346718</v>
      </c>
      <c r="AJ22" s="34">
        <f t="shared" ref="AJ22:AJ32" si="36">(J22+R22+Z22+AH22)/4</f>
        <v>7054.1639159209089</v>
      </c>
    </row>
    <row r="23" spans="1:51" ht="63.75" customHeight="1" thickBot="1" x14ac:dyDescent="0.85">
      <c r="A23" s="92" t="s">
        <v>215</v>
      </c>
      <c r="B23" s="102" t="s">
        <v>251</v>
      </c>
      <c r="C23" s="104">
        <v>4650</v>
      </c>
      <c r="D23" s="20">
        <v>4675</v>
      </c>
      <c r="E23" s="24">
        <f t="shared" ref="E23:E32" si="37">(D23/C23)*100</f>
        <v>100.53763440860214</v>
      </c>
      <c r="F23" s="20">
        <v>4960</v>
      </c>
      <c r="G23" s="24">
        <f t="shared" ref="G23:G32" si="38">(F23/D23)*100</f>
        <v>106.09625668449199</v>
      </c>
      <c r="H23" s="24">
        <v>4900</v>
      </c>
      <c r="I23" s="24">
        <f t="shared" ref="I23:I31" si="39">(H23/F23)*100</f>
        <v>98.790322580645167</v>
      </c>
      <c r="J23" s="24">
        <f t="shared" ref="J23:J31" si="40">(D23+F23+H23)/3</f>
        <v>4845</v>
      </c>
      <c r="K23" s="24">
        <f t="shared" ref="K23:K31" si="41">(E23+G23+I23)/3</f>
        <v>101.80807122457976</v>
      </c>
      <c r="L23" s="23">
        <v>4125</v>
      </c>
      <c r="M23" s="22">
        <f t="shared" si="25"/>
        <v>84.183673469387756</v>
      </c>
      <c r="N23" s="23">
        <v>3500</v>
      </c>
      <c r="O23" s="22">
        <f t="shared" si="26"/>
        <v>84.848484848484844</v>
      </c>
      <c r="P23" s="23">
        <v>3975</v>
      </c>
      <c r="Q23" s="22">
        <f t="shared" si="27"/>
        <v>113.57142857142857</v>
      </c>
      <c r="R23" s="22">
        <f t="shared" si="28"/>
        <v>3866.6666666666665</v>
      </c>
      <c r="S23" s="22">
        <f t="shared" si="28"/>
        <v>94.201195629767042</v>
      </c>
      <c r="T23" s="22">
        <v>4290</v>
      </c>
      <c r="U23" s="22">
        <f t="shared" si="29"/>
        <v>107.9245283018868</v>
      </c>
      <c r="V23" s="22">
        <v>4700</v>
      </c>
      <c r="W23" s="22">
        <f t="shared" si="30"/>
        <v>109.55710955710956</v>
      </c>
      <c r="X23" s="22">
        <v>4500</v>
      </c>
      <c r="Y23" s="22">
        <f t="shared" si="31"/>
        <v>95.744680851063833</v>
      </c>
      <c r="Z23" s="22">
        <f t="shared" si="32"/>
        <v>87.392485287460403</v>
      </c>
      <c r="AA23" s="22">
        <f t="shared" si="33"/>
        <v>1.9420552286102313</v>
      </c>
      <c r="AB23" s="22">
        <v>4325</v>
      </c>
      <c r="AC23" s="22">
        <f t="shared" si="34"/>
        <v>96.111111111111114</v>
      </c>
      <c r="AD23" s="22">
        <v>4725</v>
      </c>
      <c r="AE23" s="22">
        <f t="shared" ref="AE23:AE31" si="42">AD23/AB23*100</f>
        <v>109.2485549132948</v>
      </c>
      <c r="AF23" s="22">
        <v>4650</v>
      </c>
      <c r="AG23" s="22">
        <f>AF23/AD23*100</f>
        <v>98.412698412698404</v>
      </c>
      <c r="AH23" s="22">
        <f t="shared" si="35"/>
        <v>4566.666666666667</v>
      </c>
      <c r="AI23" s="22">
        <f t="shared" si="35"/>
        <v>101.25745481236811</v>
      </c>
      <c r="AJ23" s="34">
        <f t="shared" si="36"/>
        <v>3341.4314546551986</v>
      </c>
    </row>
    <row r="24" spans="1:51" ht="63.75" customHeight="1" thickBot="1" x14ac:dyDescent="0.85">
      <c r="A24" s="92" t="s">
        <v>17</v>
      </c>
      <c r="B24" s="102" t="s">
        <v>251</v>
      </c>
      <c r="C24" s="104">
        <v>3800</v>
      </c>
      <c r="D24" s="20">
        <v>3800</v>
      </c>
      <c r="E24" s="24">
        <f>(D24/C24)*100</f>
        <v>100</v>
      </c>
      <c r="F24" s="20">
        <v>3800</v>
      </c>
      <c r="G24" s="24">
        <f t="shared" si="38"/>
        <v>100</v>
      </c>
      <c r="H24" s="24">
        <v>3800</v>
      </c>
      <c r="I24" s="24">
        <f t="shared" si="39"/>
        <v>100</v>
      </c>
      <c r="J24" s="24">
        <f t="shared" si="40"/>
        <v>3800</v>
      </c>
      <c r="K24" s="24">
        <f t="shared" si="41"/>
        <v>100</v>
      </c>
      <c r="L24" s="23"/>
      <c r="M24" s="22"/>
      <c r="N24" s="23"/>
      <c r="O24" s="22"/>
      <c r="P24" s="23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34"/>
    </row>
    <row r="25" spans="1:51" ht="63.75" customHeight="1" thickBot="1" x14ac:dyDescent="0.85">
      <c r="A25" s="92" t="s">
        <v>216</v>
      </c>
      <c r="B25" s="102" t="s">
        <v>251</v>
      </c>
      <c r="C25" s="104">
        <v>1750</v>
      </c>
      <c r="D25" s="21">
        <v>1775</v>
      </c>
      <c r="E25" s="24">
        <f>(D25/C25)*100</f>
        <v>101.42857142857142</v>
      </c>
      <c r="F25" s="20">
        <v>1700</v>
      </c>
      <c r="G25" s="24">
        <f t="shared" si="38"/>
        <v>95.774647887323937</v>
      </c>
      <c r="H25" s="24">
        <v>1700</v>
      </c>
      <c r="I25" s="24">
        <f t="shared" si="39"/>
        <v>100</v>
      </c>
      <c r="J25" s="24">
        <f t="shared" si="40"/>
        <v>1725</v>
      </c>
      <c r="K25" s="24">
        <f t="shared" si="41"/>
        <v>99.067739771965122</v>
      </c>
      <c r="L25" s="23"/>
      <c r="M25" s="22"/>
      <c r="N25" s="23"/>
      <c r="O25" s="22"/>
      <c r="P25" s="23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34"/>
    </row>
    <row r="26" spans="1:51" ht="63.75" customHeight="1" thickBot="1" x14ac:dyDescent="0.85">
      <c r="A26" s="92" t="s">
        <v>297</v>
      </c>
      <c r="B26" s="102" t="s">
        <v>251</v>
      </c>
      <c r="C26" s="104">
        <v>4000</v>
      </c>
      <c r="D26" s="21">
        <v>4000</v>
      </c>
      <c r="E26" s="24">
        <f>(D26/C26)*100</f>
        <v>100</v>
      </c>
      <c r="F26" s="20">
        <v>4000</v>
      </c>
      <c r="G26" s="24">
        <f t="shared" si="38"/>
        <v>100</v>
      </c>
      <c r="H26" s="24">
        <v>4000</v>
      </c>
      <c r="I26" s="24">
        <f t="shared" si="39"/>
        <v>100</v>
      </c>
      <c r="J26" s="24">
        <f t="shared" si="40"/>
        <v>4000</v>
      </c>
      <c r="K26" s="24">
        <f t="shared" si="41"/>
        <v>100</v>
      </c>
      <c r="L26" s="23"/>
      <c r="M26" s="22"/>
      <c r="N26" s="23"/>
      <c r="O26" s="22"/>
      <c r="P26" s="23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34"/>
      <c r="AS26" s="4" t="s">
        <v>150</v>
      </c>
    </row>
    <row r="27" spans="1:51" ht="63.9" customHeight="1" thickBot="1" x14ac:dyDescent="0.85">
      <c r="A27" s="92" t="s">
        <v>217</v>
      </c>
      <c r="B27" s="102" t="s">
        <v>254</v>
      </c>
      <c r="C27" s="104">
        <v>2000</v>
      </c>
      <c r="D27" s="20">
        <v>2000</v>
      </c>
      <c r="E27" s="20">
        <v>0</v>
      </c>
      <c r="F27" s="20">
        <v>1700</v>
      </c>
      <c r="G27" s="24">
        <f t="shared" si="38"/>
        <v>85</v>
      </c>
      <c r="H27" s="24">
        <v>1700</v>
      </c>
      <c r="I27" s="24">
        <f t="shared" si="39"/>
        <v>100</v>
      </c>
      <c r="J27" s="24">
        <f t="shared" si="40"/>
        <v>1800</v>
      </c>
      <c r="K27" s="24">
        <f t="shared" si="41"/>
        <v>61.666666666666664</v>
      </c>
      <c r="L27" s="23">
        <v>4000</v>
      </c>
      <c r="M27" s="22">
        <f t="shared" si="25"/>
        <v>235.29411764705884</v>
      </c>
      <c r="N27" s="23">
        <v>4500</v>
      </c>
      <c r="O27" s="22">
        <f t="shared" si="26"/>
        <v>112.5</v>
      </c>
      <c r="P27" s="23">
        <v>3800</v>
      </c>
      <c r="Q27" s="22">
        <f t="shared" si="27"/>
        <v>84.444444444444443</v>
      </c>
      <c r="R27" s="22">
        <f t="shared" si="28"/>
        <v>4100</v>
      </c>
      <c r="S27" s="22">
        <f t="shared" si="28"/>
        <v>144.07952069716777</v>
      </c>
      <c r="T27" s="22">
        <v>3950</v>
      </c>
      <c r="U27" s="22">
        <f t="shared" si="29"/>
        <v>103.94736842105263</v>
      </c>
      <c r="V27" s="22">
        <v>3800</v>
      </c>
      <c r="W27" s="22">
        <f t="shared" si="30"/>
        <v>96.202531645569621</v>
      </c>
      <c r="X27" s="22">
        <v>3600</v>
      </c>
      <c r="Y27" s="22">
        <f t="shared" si="31"/>
        <v>94.73684210526315</v>
      </c>
      <c r="Z27" s="22">
        <f t="shared" si="32"/>
        <v>98.476454293628805</v>
      </c>
      <c r="AA27" s="22">
        <f t="shared" si="33"/>
        <v>2.7354570637119111</v>
      </c>
      <c r="AB27" s="22">
        <v>3800</v>
      </c>
      <c r="AC27" s="22">
        <f t="shared" si="34"/>
        <v>105.55555555555556</v>
      </c>
      <c r="AD27" s="22">
        <v>3675</v>
      </c>
      <c r="AE27" s="22">
        <f t="shared" si="42"/>
        <v>96.710526315789465</v>
      </c>
      <c r="AF27" s="22">
        <v>3800</v>
      </c>
      <c r="AG27" s="22">
        <f>AF27/AD27*100</f>
        <v>103.4013605442177</v>
      </c>
      <c r="AH27" s="22">
        <f t="shared" si="35"/>
        <v>3758.3333333333335</v>
      </c>
      <c r="AI27" s="22">
        <f t="shared" si="35"/>
        <v>101.88914747185424</v>
      </c>
      <c r="AJ27" s="34">
        <f t="shared" si="36"/>
        <v>2439.2024469067405</v>
      </c>
    </row>
    <row r="28" spans="1:51" ht="63.9" customHeight="1" thickBot="1" x14ac:dyDescent="0.85">
      <c r="A28" s="92" t="s">
        <v>168</v>
      </c>
      <c r="B28" s="102" t="s">
        <v>254</v>
      </c>
      <c r="C28" s="104">
        <v>0</v>
      </c>
      <c r="D28" s="20">
        <v>0</v>
      </c>
      <c r="E28" s="20">
        <v>0</v>
      </c>
      <c r="F28" s="20">
        <v>0</v>
      </c>
      <c r="G28" s="24">
        <v>0</v>
      </c>
      <c r="H28" s="24">
        <v>0</v>
      </c>
      <c r="I28" s="24">
        <v>0</v>
      </c>
      <c r="J28" s="24">
        <f t="shared" si="40"/>
        <v>0</v>
      </c>
      <c r="K28" s="24">
        <v>0</v>
      </c>
      <c r="L28" s="23"/>
      <c r="M28" s="22"/>
      <c r="N28" s="23"/>
      <c r="O28" s="22"/>
      <c r="P28" s="2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34"/>
    </row>
    <row r="29" spans="1:51" ht="63.9" customHeight="1" thickBot="1" x14ac:dyDescent="0.85">
      <c r="A29" s="92" t="s">
        <v>218</v>
      </c>
      <c r="B29" s="102" t="s">
        <v>254</v>
      </c>
      <c r="C29" s="104">
        <v>500</v>
      </c>
      <c r="D29" s="20">
        <v>500</v>
      </c>
      <c r="E29" s="24">
        <f t="shared" si="37"/>
        <v>100</v>
      </c>
      <c r="F29" s="20">
        <v>560</v>
      </c>
      <c r="G29" s="24">
        <f t="shared" si="38"/>
        <v>112.00000000000001</v>
      </c>
      <c r="H29" s="24">
        <v>560</v>
      </c>
      <c r="I29" s="24">
        <f t="shared" si="39"/>
        <v>100</v>
      </c>
      <c r="J29" s="24">
        <f t="shared" si="40"/>
        <v>540</v>
      </c>
      <c r="K29" s="24">
        <f t="shared" si="41"/>
        <v>104</v>
      </c>
      <c r="L29" s="23">
        <v>650</v>
      </c>
      <c r="M29" s="22">
        <f t="shared" si="25"/>
        <v>116.07142857142858</v>
      </c>
      <c r="N29" s="23">
        <v>700</v>
      </c>
      <c r="O29" s="22">
        <f t="shared" si="26"/>
        <v>107.69230769230769</v>
      </c>
      <c r="P29" s="23">
        <v>700</v>
      </c>
      <c r="Q29" s="22">
        <f t="shared" si="27"/>
        <v>100</v>
      </c>
      <c r="R29" s="22">
        <f t="shared" si="28"/>
        <v>683.33333333333337</v>
      </c>
      <c r="S29" s="22">
        <f t="shared" si="28"/>
        <v>107.92124542124543</v>
      </c>
      <c r="T29" s="22">
        <v>700</v>
      </c>
      <c r="U29" s="22">
        <f t="shared" si="29"/>
        <v>100</v>
      </c>
      <c r="V29" s="22">
        <v>700</v>
      </c>
      <c r="W29" s="22">
        <f t="shared" si="30"/>
        <v>100</v>
      </c>
      <c r="X29" s="22">
        <v>600</v>
      </c>
      <c r="Y29" s="22">
        <f t="shared" si="31"/>
        <v>85.714285714285708</v>
      </c>
      <c r="Z29" s="22">
        <f t="shared" si="32"/>
        <v>85.714285714285708</v>
      </c>
      <c r="AA29" s="22">
        <f t="shared" si="33"/>
        <v>14.285714285714285</v>
      </c>
      <c r="AB29" s="22">
        <v>0</v>
      </c>
      <c r="AC29" s="22">
        <f t="shared" si="34"/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f t="shared" si="36"/>
        <v>327.26190476190482</v>
      </c>
    </row>
    <row r="30" spans="1:51" ht="63.9" customHeight="1" thickBot="1" x14ac:dyDescent="0.85">
      <c r="A30" s="92" t="s">
        <v>169</v>
      </c>
      <c r="B30" s="102" t="s">
        <v>254</v>
      </c>
      <c r="C30" s="104">
        <v>900</v>
      </c>
      <c r="D30" s="20">
        <v>900</v>
      </c>
      <c r="E30" s="24">
        <f t="shared" si="37"/>
        <v>100</v>
      </c>
      <c r="F30" s="20">
        <v>900</v>
      </c>
      <c r="G30" s="24">
        <f t="shared" si="38"/>
        <v>100</v>
      </c>
      <c r="H30" s="24">
        <v>900</v>
      </c>
      <c r="I30" s="24">
        <f t="shared" si="39"/>
        <v>100</v>
      </c>
      <c r="J30" s="24">
        <f t="shared" si="40"/>
        <v>900</v>
      </c>
      <c r="K30" s="24">
        <f t="shared" si="41"/>
        <v>100</v>
      </c>
      <c r="L30" s="23">
        <v>850</v>
      </c>
      <c r="M30" s="22">
        <f t="shared" si="25"/>
        <v>94.444444444444443</v>
      </c>
      <c r="N30" s="23">
        <v>900</v>
      </c>
      <c r="O30" s="22">
        <f t="shared" si="26"/>
        <v>105.88235294117648</v>
      </c>
      <c r="P30" s="23">
        <v>900</v>
      </c>
      <c r="Q30" s="22">
        <f t="shared" si="27"/>
        <v>100</v>
      </c>
      <c r="R30" s="22">
        <f t="shared" si="28"/>
        <v>883.33333333333337</v>
      </c>
      <c r="S30" s="22">
        <f t="shared" si="28"/>
        <v>100.10893246187364</v>
      </c>
      <c r="T30" s="22">
        <v>900</v>
      </c>
      <c r="U30" s="22">
        <f t="shared" si="29"/>
        <v>100</v>
      </c>
      <c r="V30" s="22">
        <v>900</v>
      </c>
      <c r="W30" s="22">
        <f t="shared" si="30"/>
        <v>100</v>
      </c>
      <c r="X30" s="22">
        <v>900</v>
      </c>
      <c r="Y30" s="22">
        <f t="shared" si="31"/>
        <v>100</v>
      </c>
      <c r="Z30" s="22">
        <f t="shared" si="32"/>
        <v>100</v>
      </c>
      <c r="AA30" s="22">
        <f t="shared" si="33"/>
        <v>11.111111111111111</v>
      </c>
      <c r="AB30" s="22">
        <v>900</v>
      </c>
      <c r="AC30" s="22">
        <f t="shared" si="34"/>
        <v>100</v>
      </c>
      <c r="AD30" s="22">
        <v>900</v>
      </c>
      <c r="AE30" s="22">
        <f t="shared" si="42"/>
        <v>100</v>
      </c>
      <c r="AF30" s="22">
        <v>900</v>
      </c>
      <c r="AG30" s="22">
        <f>AF30/AD30*100</f>
        <v>100</v>
      </c>
      <c r="AH30" s="22">
        <f t="shared" ref="AH30:AI32" si="43">(AB30+AD30+AF30)/3</f>
        <v>900</v>
      </c>
      <c r="AI30" s="22">
        <f t="shared" si="43"/>
        <v>100</v>
      </c>
      <c r="AJ30" s="34">
        <f t="shared" si="36"/>
        <v>695.83333333333337</v>
      </c>
    </row>
    <row r="31" spans="1:51" ht="63.9" customHeight="1" thickBot="1" x14ac:dyDescent="0.85">
      <c r="A31" s="92" t="s">
        <v>170</v>
      </c>
      <c r="B31" s="19" t="s">
        <v>254</v>
      </c>
      <c r="C31" s="104">
        <v>700</v>
      </c>
      <c r="D31" s="20">
        <v>700</v>
      </c>
      <c r="E31" s="24">
        <f t="shared" si="37"/>
        <v>100</v>
      </c>
      <c r="F31" s="20">
        <v>766</v>
      </c>
      <c r="G31" s="24">
        <f t="shared" si="38"/>
        <v>109.42857142857143</v>
      </c>
      <c r="H31" s="24">
        <v>800</v>
      </c>
      <c r="I31" s="24">
        <f t="shared" si="39"/>
        <v>104.43864229765015</v>
      </c>
      <c r="J31" s="24">
        <f t="shared" si="40"/>
        <v>755.33333333333337</v>
      </c>
      <c r="K31" s="24">
        <f t="shared" si="41"/>
        <v>104.6224045754072</v>
      </c>
      <c r="L31" s="23">
        <v>700</v>
      </c>
      <c r="M31" s="22">
        <f t="shared" si="25"/>
        <v>87.5</v>
      </c>
      <c r="N31" s="23">
        <v>700</v>
      </c>
      <c r="O31" s="22">
        <f t="shared" si="26"/>
        <v>100</v>
      </c>
      <c r="P31" s="23">
        <v>700</v>
      </c>
      <c r="Q31" s="22">
        <f t="shared" si="27"/>
        <v>100</v>
      </c>
      <c r="R31" s="22">
        <f t="shared" si="28"/>
        <v>700</v>
      </c>
      <c r="S31" s="22">
        <f t="shared" si="28"/>
        <v>95.833333333333329</v>
      </c>
      <c r="T31" s="22">
        <v>799</v>
      </c>
      <c r="U31" s="22">
        <f t="shared" si="29"/>
        <v>114.14285714285714</v>
      </c>
      <c r="V31" s="22">
        <v>700</v>
      </c>
      <c r="W31" s="22">
        <f t="shared" si="30"/>
        <v>87.609511889862318</v>
      </c>
      <c r="X31" s="22">
        <v>700</v>
      </c>
      <c r="Y31" s="22">
        <f t="shared" si="31"/>
        <v>100</v>
      </c>
      <c r="Z31" s="22">
        <f t="shared" si="32"/>
        <v>114.14285714285714</v>
      </c>
      <c r="AA31" s="22">
        <f t="shared" si="33"/>
        <v>16.30612244897959</v>
      </c>
      <c r="AB31" s="22">
        <v>700</v>
      </c>
      <c r="AC31" s="22">
        <f t="shared" si="34"/>
        <v>100</v>
      </c>
      <c r="AD31" s="22">
        <v>700</v>
      </c>
      <c r="AE31" s="22">
        <f t="shared" si="42"/>
        <v>100</v>
      </c>
      <c r="AF31" s="22">
        <v>700</v>
      </c>
      <c r="AG31" s="22">
        <f>AF31/AD31*100</f>
        <v>100</v>
      </c>
      <c r="AH31" s="22">
        <f t="shared" si="43"/>
        <v>700</v>
      </c>
      <c r="AI31" s="22">
        <f t="shared" si="43"/>
        <v>100</v>
      </c>
      <c r="AJ31" s="34">
        <f t="shared" si="36"/>
        <v>567.36904761904771</v>
      </c>
    </row>
    <row r="32" spans="1:51" ht="63.9" customHeight="1" thickBot="1" x14ac:dyDescent="0.85">
      <c r="A32" s="131" t="s">
        <v>14</v>
      </c>
      <c r="B32" s="132"/>
      <c r="C32" s="79">
        <f>SUM(C22:C31)</f>
        <v>31200</v>
      </c>
      <c r="D32" s="79">
        <f>SUM(D22:D31)</f>
        <v>31350</v>
      </c>
      <c r="E32" s="80">
        <f t="shared" si="37"/>
        <v>100.48076923076923</v>
      </c>
      <c r="F32" s="80">
        <f>SUM(F22:F31)</f>
        <v>30986</v>
      </c>
      <c r="G32" s="80">
        <f t="shared" si="38"/>
        <v>98.838915470494413</v>
      </c>
      <c r="H32" s="80">
        <f>SUM(H22:H31)</f>
        <v>30960</v>
      </c>
      <c r="I32" s="80">
        <f>(H32/F32)*100</f>
        <v>99.916091137933265</v>
      </c>
      <c r="J32" s="80">
        <f>(D32+F32+H32)/3</f>
        <v>31098.666666666668</v>
      </c>
      <c r="K32" s="80">
        <f>(E32+G32+I32)/3</f>
        <v>99.74525861306563</v>
      </c>
      <c r="L32" s="25">
        <f>SUM(L22:L31)</f>
        <v>19325</v>
      </c>
      <c r="M32" s="25">
        <f t="shared" si="25"/>
        <v>62.419250645994829</v>
      </c>
      <c r="N32" s="26">
        <f>SUM(N22:N31)</f>
        <v>19300</v>
      </c>
      <c r="O32" s="25">
        <f t="shared" si="26"/>
        <v>99.870633893919788</v>
      </c>
      <c r="P32" s="26">
        <f>SUM(P22:P31)</f>
        <v>17025</v>
      </c>
      <c r="Q32" s="25">
        <f t="shared" si="27"/>
        <v>88.212435233160619</v>
      </c>
      <c r="R32" s="25">
        <f t="shared" si="28"/>
        <v>18550</v>
      </c>
      <c r="S32" s="25">
        <f t="shared" si="28"/>
        <v>83.500773257691748</v>
      </c>
      <c r="T32" s="25">
        <f>SUM(T22:T31)</f>
        <v>17864</v>
      </c>
      <c r="U32" s="25">
        <f t="shared" si="29"/>
        <v>104.928046989721</v>
      </c>
      <c r="V32" s="25">
        <f>SUM(V22:V31)</f>
        <v>17950</v>
      </c>
      <c r="W32" s="25">
        <f t="shared" si="30"/>
        <v>100.48141513658754</v>
      </c>
      <c r="X32" s="25">
        <f>SUM(X22:X31)</f>
        <v>17375</v>
      </c>
      <c r="Y32" s="25">
        <f t="shared" si="31"/>
        <v>96.796657381615603</v>
      </c>
      <c r="Z32" s="25">
        <f t="shared" si="32"/>
        <v>96.332896237614548</v>
      </c>
      <c r="AA32" s="25">
        <f t="shared" si="33"/>
        <v>0.55443393518051542</v>
      </c>
      <c r="AB32" s="25">
        <f>SUM(AB22:AB31)</f>
        <v>16975</v>
      </c>
      <c r="AC32" s="25">
        <f t="shared" ref="AC32" si="44">(AB32/X32)*100</f>
        <v>97.697841726618705</v>
      </c>
      <c r="AD32" s="25">
        <f>SUM(AD22:AD31)</f>
        <v>16850</v>
      </c>
      <c r="AE32" s="25">
        <f>AD32/AB32*100</f>
        <v>99.263622974963184</v>
      </c>
      <c r="AF32" s="25">
        <f>SUM(AF22:AF31)</f>
        <v>17150</v>
      </c>
      <c r="AG32" s="25">
        <f>AF32/AD32*100</f>
        <v>101.78041543026706</v>
      </c>
      <c r="AH32" s="25">
        <f t="shared" si="43"/>
        <v>16991.666666666668</v>
      </c>
      <c r="AI32" s="25">
        <f t="shared" si="43"/>
        <v>99.580626710616301</v>
      </c>
      <c r="AJ32" s="35">
        <f t="shared" si="36"/>
        <v>16684.166557392738</v>
      </c>
    </row>
    <row r="33" spans="1:36" ht="63.9" customHeight="1" thickBot="1" x14ac:dyDescent="0.85">
      <c r="A33" s="126" t="s">
        <v>93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8"/>
    </row>
    <row r="34" spans="1:36" ht="63.9" customHeight="1" thickBot="1" x14ac:dyDescent="0.85">
      <c r="A34" s="92" t="s">
        <v>18</v>
      </c>
      <c r="B34" s="102" t="s">
        <v>251</v>
      </c>
      <c r="C34" s="104">
        <v>1517</v>
      </c>
      <c r="D34" s="20">
        <v>1233</v>
      </c>
      <c r="E34" s="24">
        <f t="shared" ref="E34:E54" si="45">(D34/C34)*100</f>
        <v>81.278839815425187</v>
      </c>
      <c r="F34" s="20">
        <v>700</v>
      </c>
      <c r="G34" s="24">
        <f t="shared" ref="G34:G54" si="46">(F34/D34)*100</f>
        <v>56.772100567721004</v>
      </c>
      <c r="H34" s="24">
        <v>500</v>
      </c>
      <c r="I34" s="24">
        <f t="shared" ref="I34:I54" si="47">(H34/F34)*100</f>
        <v>71.428571428571431</v>
      </c>
      <c r="J34" s="24">
        <f t="shared" ref="J34:J44" si="48">(D34+F34+H34)/3</f>
        <v>811</v>
      </c>
      <c r="K34" s="24">
        <f t="shared" ref="K34:K44" si="49">(E34+G34+I34)/3</f>
        <v>69.826503937239195</v>
      </c>
      <c r="L34" s="23">
        <v>738</v>
      </c>
      <c r="M34" s="22">
        <f t="shared" ref="M34:M54" si="50">(L34/H34)*100</f>
        <v>147.6</v>
      </c>
      <c r="N34" s="23">
        <v>1375</v>
      </c>
      <c r="O34" s="22">
        <f t="shared" ref="O34:O53" si="51">(N34/L34)*100</f>
        <v>186.31436314363143</v>
      </c>
      <c r="P34" s="23">
        <v>1875</v>
      </c>
      <c r="Q34" s="22">
        <f t="shared" ref="Q34:Q53" si="52">P34/N34*100</f>
        <v>136.36363636363635</v>
      </c>
      <c r="R34" s="22">
        <f t="shared" ref="R34:R53" si="53">(L34+N34+P34)/3</f>
        <v>1329.3333333333333</v>
      </c>
      <c r="S34" s="22">
        <f t="shared" ref="S34:S53" si="54">(M34+O34+Q34)/3</f>
        <v>156.75933316908925</v>
      </c>
      <c r="T34" s="22">
        <v>1813</v>
      </c>
      <c r="U34" s="22">
        <f t="shared" ref="U34:U53" si="55">T34/P34*100</f>
        <v>96.693333333333328</v>
      </c>
      <c r="V34" s="22">
        <v>1433</v>
      </c>
      <c r="W34" s="22">
        <f t="shared" ref="W34:W45" si="56">V34/T34*100</f>
        <v>79.040264754550478</v>
      </c>
      <c r="X34" s="22">
        <v>700</v>
      </c>
      <c r="Y34" s="22">
        <f t="shared" ref="Y34:Y53" si="57">X34/V34*100</f>
        <v>48.848569434752271</v>
      </c>
      <c r="Z34" s="22">
        <f t="shared" ref="Z34:Z54" si="58">Y34/W34*100</f>
        <v>61.802132857784962</v>
      </c>
      <c r="AA34" s="22">
        <f t="shared" ref="AA34:AA54" si="59">Z34/X34*100</f>
        <v>8.8288761225407093</v>
      </c>
      <c r="AB34" s="22">
        <v>883</v>
      </c>
      <c r="AC34" s="22">
        <f t="shared" ref="AC34:AC53" si="60">(AB34/X34)*100</f>
        <v>126.14285714285714</v>
      </c>
      <c r="AD34" s="22">
        <v>933</v>
      </c>
      <c r="AE34" s="22">
        <f>AD34/AB34*100</f>
        <v>105.66251415628538</v>
      </c>
      <c r="AF34" s="22">
        <v>1517</v>
      </c>
      <c r="AG34" s="22">
        <f t="shared" ref="AG34:AG54" si="61">AF34/AD34*100</f>
        <v>162.59378349410505</v>
      </c>
      <c r="AH34" s="22">
        <f t="shared" ref="AH34:AH54" si="62">(AB34+AD34+AF34)/3</f>
        <v>1111</v>
      </c>
      <c r="AI34" s="22">
        <f t="shared" ref="AI34:AI54" si="63">(AC34+AE34+AG34)/3</f>
        <v>131.46638493108253</v>
      </c>
      <c r="AJ34" s="34">
        <f t="shared" ref="AJ34:AJ54" si="64">(J34+R34+Z34+AH34)/4</f>
        <v>828.28386654777955</v>
      </c>
    </row>
    <row r="35" spans="1:36" ht="63.9" customHeight="1" thickBot="1" x14ac:dyDescent="0.85">
      <c r="A35" s="92" t="s">
        <v>94</v>
      </c>
      <c r="B35" s="102" t="s">
        <v>251</v>
      </c>
      <c r="C35" s="104">
        <v>800</v>
      </c>
      <c r="D35" s="20">
        <v>800</v>
      </c>
      <c r="E35" s="24">
        <f t="shared" si="45"/>
        <v>100</v>
      </c>
      <c r="F35" s="20">
        <v>933</v>
      </c>
      <c r="G35" s="24">
        <f t="shared" si="46"/>
        <v>116.625</v>
      </c>
      <c r="H35" s="24">
        <v>800</v>
      </c>
      <c r="I35" s="24">
        <f t="shared" si="47"/>
        <v>85.744908896034303</v>
      </c>
      <c r="J35" s="24">
        <f t="shared" si="48"/>
        <v>844.33333333333337</v>
      </c>
      <c r="K35" s="24">
        <f t="shared" si="49"/>
        <v>100.78996963201143</v>
      </c>
      <c r="L35" s="23">
        <v>1138</v>
      </c>
      <c r="M35" s="22">
        <f t="shared" si="50"/>
        <v>142.25</v>
      </c>
      <c r="N35" s="23">
        <v>775</v>
      </c>
      <c r="O35" s="22">
        <f t="shared" si="51"/>
        <v>68.101933216168717</v>
      </c>
      <c r="P35" s="23">
        <v>763</v>
      </c>
      <c r="Q35" s="22">
        <f t="shared" si="52"/>
        <v>98.451612903225808</v>
      </c>
      <c r="R35" s="22">
        <f t="shared" si="53"/>
        <v>892</v>
      </c>
      <c r="S35" s="22">
        <f t="shared" si="54"/>
        <v>102.9345153731315</v>
      </c>
      <c r="T35" s="22">
        <v>788</v>
      </c>
      <c r="U35" s="22">
        <f>T35/P35*100</f>
        <v>103.27653997378768</v>
      </c>
      <c r="V35" s="22">
        <v>983</v>
      </c>
      <c r="W35" s="22">
        <f>V35/T35*100</f>
        <v>124.746192893401</v>
      </c>
      <c r="X35" s="22">
        <v>1216</v>
      </c>
      <c r="Y35" s="22">
        <f t="shared" si="57"/>
        <v>123.7029501525941</v>
      </c>
      <c r="Z35" s="22">
        <f t="shared" si="58"/>
        <v>99.163707752028657</v>
      </c>
      <c r="AA35" s="22">
        <f t="shared" si="59"/>
        <v>8.1549101769760401</v>
      </c>
      <c r="AB35" s="22">
        <v>1433</v>
      </c>
      <c r="AC35" s="22">
        <f t="shared" si="60"/>
        <v>117.8453947368421</v>
      </c>
      <c r="AD35" s="22">
        <v>1000</v>
      </c>
      <c r="AE35" s="22">
        <f t="shared" ref="AE35:AE53" si="65">AD35/AB35*100</f>
        <v>69.783670621074663</v>
      </c>
      <c r="AF35" s="22">
        <v>800</v>
      </c>
      <c r="AG35" s="22">
        <f t="shared" si="61"/>
        <v>80</v>
      </c>
      <c r="AH35" s="22">
        <f t="shared" si="62"/>
        <v>1077.6666666666667</v>
      </c>
      <c r="AI35" s="22">
        <f t="shared" si="63"/>
        <v>89.209688452638929</v>
      </c>
      <c r="AJ35" s="34">
        <f t="shared" si="64"/>
        <v>728.29092693800726</v>
      </c>
    </row>
    <row r="36" spans="1:36" ht="63.9" customHeight="1" thickBot="1" x14ac:dyDescent="0.85">
      <c r="A36" s="92" t="s">
        <v>165</v>
      </c>
      <c r="B36" s="102" t="s">
        <v>251</v>
      </c>
      <c r="C36" s="104">
        <v>1500</v>
      </c>
      <c r="D36" s="20">
        <v>1800</v>
      </c>
      <c r="E36" s="24">
        <f t="shared" si="45"/>
        <v>120</v>
      </c>
      <c r="F36" s="20">
        <v>1467</v>
      </c>
      <c r="G36" s="24">
        <f t="shared" si="46"/>
        <v>81.5</v>
      </c>
      <c r="H36" s="24">
        <v>1200</v>
      </c>
      <c r="I36" s="24">
        <f t="shared" si="47"/>
        <v>81.799591002044991</v>
      </c>
      <c r="J36" s="24">
        <f t="shared" si="48"/>
        <v>1489</v>
      </c>
      <c r="K36" s="24">
        <f t="shared" si="49"/>
        <v>94.433197000681659</v>
      </c>
      <c r="L36" s="23">
        <v>633</v>
      </c>
      <c r="M36" s="22">
        <f t="shared" si="50"/>
        <v>52.75</v>
      </c>
      <c r="N36" s="23">
        <v>725</v>
      </c>
      <c r="O36" s="22">
        <f t="shared" si="51"/>
        <v>114.53396524486573</v>
      </c>
      <c r="P36" s="23">
        <v>500</v>
      </c>
      <c r="Q36" s="22">
        <f t="shared" si="52"/>
        <v>68.965517241379317</v>
      </c>
      <c r="R36" s="22">
        <f t="shared" si="53"/>
        <v>619.33333333333337</v>
      </c>
      <c r="S36" s="22">
        <f t="shared" si="54"/>
        <v>78.749827495415005</v>
      </c>
      <c r="T36" s="22">
        <v>650</v>
      </c>
      <c r="U36" s="22">
        <f>T36/P36*100</f>
        <v>130</v>
      </c>
      <c r="V36" s="22">
        <v>750</v>
      </c>
      <c r="W36" s="22">
        <f>V36/T36*100</f>
        <v>115.38461538461537</v>
      </c>
      <c r="X36" s="22">
        <v>850</v>
      </c>
      <c r="Y36" s="22">
        <f t="shared" si="57"/>
        <v>113.33333333333333</v>
      </c>
      <c r="Z36" s="22">
        <f t="shared" si="58"/>
        <v>98.222222222222229</v>
      </c>
      <c r="AA36" s="22">
        <f t="shared" si="59"/>
        <v>11.555555555555557</v>
      </c>
      <c r="AB36" s="22">
        <v>1467</v>
      </c>
      <c r="AC36" s="22">
        <f t="shared" si="60"/>
        <v>172.58823529411765</v>
      </c>
      <c r="AD36" s="22">
        <v>1767</v>
      </c>
      <c r="AE36" s="22">
        <f t="shared" si="65"/>
        <v>120.44989775051124</v>
      </c>
      <c r="AF36" s="22">
        <v>1500</v>
      </c>
      <c r="AG36" s="22">
        <f t="shared" si="61"/>
        <v>84.88964346349745</v>
      </c>
      <c r="AH36" s="22">
        <f t="shared" si="62"/>
        <v>1578</v>
      </c>
      <c r="AI36" s="22">
        <f t="shared" si="63"/>
        <v>125.97592550270879</v>
      </c>
      <c r="AJ36" s="34">
        <f t="shared" si="64"/>
        <v>946.13888888888891</v>
      </c>
    </row>
    <row r="37" spans="1:36" ht="63.9" customHeight="1" thickBot="1" x14ac:dyDescent="0.85">
      <c r="A37" s="92" t="s">
        <v>219</v>
      </c>
      <c r="B37" s="102" t="s">
        <v>251</v>
      </c>
      <c r="C37" s="104">
        <v>1500</v>
      </c>
      <c r="D37" s="20">
        <v>1800</v>
      </c>
      <c r="E37" s="24">
        <f>(D37/C37)*100</f>
        <v>120</v>
      </c>
      <c r="F37" s="20">
        <v>1467</v>
      </c>
      <c r="G37" s="24">
        <f t="shared" si="46"/>
        <v>81.5</v>
      </c>
      <c r="H37" s="24">
        <v>1200</v>
      </c>
      <c r="I37" s="24">
        <f t="shared" si="47"/>
        <v>81.799591002044991</v>
      </c>
      <c r="J37" s="24">
        <f t="shared" si="48"/>
        <v>1489</v>
      </c>
      <c r="K37" s="24">
        <f t="shared" si="49"/>
        <v>94.433197000681659</v>
      </c>
      <c r="L37" s="23">
        <v>200</v>
      </c>
      <c r="M37" s="22">
        <f t="shared" si="50"/>
        <v>16.666666666666664</v>
      </c>
      <c r="N37" s="23">
        <v>200</v>
      </c>
      <c r="O37" s="22">
        <f t="shared" si="51"/>
        <v>100</v>
      </c>
      <c r="P37" s="23">
        <v>200</v>
      </c>
      <c r="Q37" s="22">
        <f t="shared" si="52"/>
        <v>100</v>
      </c>
      <c r="R37" s="22">
        <f t="shared" si="53"/>
        <v>200</v>
      </c>
      <c r="S37" s="22">
        <f t="shared" si="54"/>
        <v>72.222222222222214</v>
      </c>
      <c r="T37" s="22">
        <v>200</v>
      </c>
      <c r="U37" s="22">
        <f t="shared" si="55"/>
        <v>100</v>
      </c>
      <c r="V37" s="22">
        <v>200</v>
      </c>
      <c r="W37" s="22">
        <f t="shared" si="56"/>
        <v>100</v>
      </c>
      <c r="X37" s="22">
        <v>200</v>
      </c>
      <c r="Y37" s="22">
        <f t="shared" si="57"/>
        <v>100</v>
      </c>
      <c r="Z37" s="22">
        <f t="shared" si="58"/>
        <v>100</v>
      </c>
      <c r="AA37" s="22">
        <f t="shared" si="59"/>
        <v>50</v>
      </c>
      <c r="AB37" s="22">
        <v>200</v>
      </c>
      <c r="AC37" s="22">
        <f t="shared" si="60"/>
        <v>100</v>
      </c>
      <c r="AD37" s="22">
        <v>200</v>
      </c>
      <c r="AE37" s="22">
        <f t="shared" si="65"/>
        <v>100</v>
      </c>
      <c r="AF37" s="22">
        <v>200</v>
      </c>
      <c r="AG37" s="22">
        <f t="shared" si="61"/>
        <v>100</v>
      </c>
      <c r="AH37" s="22">
        <f t="shared" si="62"/>
        <v>200</v>
      </c>
      <c r="AI37" s="22">
        <f t="shared" si="63"/>
        <v>100</v>
      </c>
      <c r="AJ37" s="34">
        <f t="shared" si="64"/>
        <v>497.25</v>
      </c>
    </row>
    <row r="38" spans="1:36" ht="63.9" customHeight="1" thickBot="1" x14ac:dyDescent="0.85">
      <c r="A38" s="92" t="s">
        <v>19</v>
      </c>
      <c r="B38" s="102" t="s">
        <v>260</v>
      </c>
      <c r="C38" s="104">
        <v>200</v>
      </c>
      <c r="D38" s="20">
        <v>200</v>
      </c>
      <c r="E38" s="24">
        <f t="shared" si="45"/>
        <v>100</v>
      </c>
      <c r="F38" s="20">
        <v>200</v>
      </c>
      <c r="G38" s="24">
        <f t="shared" si="46"/>
        <v>100</v>
      </c>
      <c r="H38" s="24">
        <v>200</v>
      </c>
      <c r="I38" s="24">
        <f t="shared" si="47"/>
        <v>100</v>
      </c>
      <c r="J38" s="24">
        <f t="shared" si="48"/>
        <v>200</v>
      </c>
      <c r="K38" s="24">
        <f t="shared" si="49"/>
        <v>100</v>
      </c>
      <c r="L38" s="23">
        <v>1950</v>
      </c>
      <c r="M38" s="22">
        <f t="shared" si="50"/>
        <v>975</v>
      </c>
      <c r="N38" s="23">
        <v>2350</v>
      </c>
      <c r="O38" s="22">
        <f t="shared" si="51"/>
        <v>120.51282051282051</v>
      </c>
      <c r="P38" s="23">
        <v>2513</v>
      </c>
      <c r="Q38" s="22">
        <f t="shared" si="52"/>
        <v>106.93617021276596</v>
      </c>
      <c r="R38" s="22">
        <f t="shared" si="53"/>
        <v>2271</v>
      </c>
      <c r="S38" s="22">
        <f t="shared" si="54"/>
        <v>400.8163302418622</v>
      </c>
      <c r="T38" s="22">
        <v>2875</v>
      </c>
      <c r="U38" s="22">
        <f t="shared" si="55"/>
        <v>114.4050935137286</v>
      </c>
      <c r="V38" s="22">
        <v>3000</v>
      </c>
      <c r="W38" s="22">
        <f>V38/T38*100</f>
        <v>104.34782608695652</v>
      </c>
      <c r="X38" s="22">
        <v>3500</v>
      </c>
      <c r="Y38" s="22">
        <f t="shared" si="57"/>
        <v>116.66666666666667</v>
      </c>
      <c r="Z38" s="22">
        <f t="shared" si="58"/>
        <v>111.80555555555556</v>
      </c>
      <c r="AA38" s="22">
        <f t="shared" si="59"/>
        <v>3.1944444444444442</v>
      </c>
      <c r="AB38" s="22">
        <v>3500</v>
      </c>
      <c r="AC38" s="22">
        <f>(AB38/X38)*100</f>
        <v>100</v>
      </c>
      <c r="AD38" s="22">
        <v>3500</v>
      </c>
      <c r="AE38" s="22">
        <f t="shared" si="65"/>
        <v>100</v>
      </c>
      <c r="AF38" s="22">
        <v>3000</v>
      </c>
      <c r="AG38" s="22">
        <f t="shared" si="61"/>
        <v>85.714285714285708</v>
      </c>
      <c r="AH38" s="22">
        <f t="shared" si="62"/>
        <v>3333.3333333333335</v>
      </c>
      <c r="AI38" s="22">
        <f t="shared" si="63"/>
        <v>95.238095238095241</v>
      </c>
      <c r="AJ38" s="34">
        <f t="shared" si="64"/>
        <v>1479.0347222222222</v>
      </c>
    </row>
    <row r="39" spans="1:36" ht="63.9" customHeight="1" thickBot="1" x14ac:dyDescent="0.85">
      <c r="A39" s="92" t="s">
        <v>166</v>
      </c>
      <c r="B39" s="102" t="s">
        <v>251</v>
      </c>
      <c r="C39" s="104">
        <v>3000</v>
      </c>
      <c r="D39" s="20">
        <v>3000</v>
      </c>
      <c r="E39" s="24">
        <f t="shared" si="45"/>
        <v>100</v>
      </c>
      <c r="F39" s="20">
        <v>3500</v>
      </c>
      <c r="G39" s="24">
        <f t="shared" si="46"/>
        <v>116.66666666666667</v>
      </c>
      <c r="H39" s="24">
        <v>4000</v>
      </c>
      <c r="I39" s="24">
        <f t="shared" si="47"/>
        <v>114.28571428571428</v>
      </c>
      <c r="J39" s="24">
        <f t="shared" si="48"/>
        <v>3500</v>
      </c>
      <c r="K39" s="24">
        <f t="shared" si="49"/>
        <v>110.31746031746032</v>
      </c>
      <c r="L39" s="23">
        <v>200</v>
      </c>
      <c r="M39" s="22">
        <f t="shared" si="50"/>
        <v>5</v>
      </c>
      <c r="N39" s="23">
        <v>200</v>
      </c>
      <c r="O39" s="22">
        <f t="shared" si="51"/>
        <v>100</v>
      </c>
      <c r="P39" s="23">
        <v>200</v>
      </c>
      <c r="Q39" s="22">
        <f t="shared" si="52"/>
        <v>100</v>
      </c>
      <c r="R39" s="22">
        <f t="shared" si="53"/>
        <v>200</v>
      </c>
      <c r="S39" s="22">
        <f t="shared" si="54"/>
        <v>68.333333333333329</v>
      </c>
      <c r="T39" s="22">
        <v>200</v>
      </c>
      <c r="U39" s="22">
        <f t="shared" si="55"/>
        <v>100</v>
      </c>
      <c r="V39" s="22">
        <v>300</v>
      </c>
      <c r="W39" s="22">
        <f t="shared" si="56"/>
        <v>150</v>
      </c>
      <c r="X39" s="22">
        <v>300</v>
      </c>
      <c r="Y39" s="22">
        <f t="shared" si="57"/>
        <v>100</v>
      </c>
      <c r="Z39" s="22">
        <f t="shared" si="58"/>
        <v>66.666666666666657</v>
      </c>
      <c r="AA39" s="22">
        <f t="shared" si="59"/>
        <v>22.222222222222218</v>
      </c>
      <c r="AB39" s="22">
        <v>300</v>
      </c>
      <c r="AC39" s="22">
        <f t="shared" si="60"/>
        <v>100</v>
      </c>
      <c r="AD39" s="22">
        <v>300</v>
      </c>
      <c r="AE39" s="22">
        <f t="shared" si="65"/>
        <v>100</v>
      </c>
      <c r="AF39" s="22">
        <v>300</v>
      </c>
      <c r="AG39" s="22">
        <f t="shared" si="61"/>
        <v>100</v>
      </c>
      <c r="AH39" s="22">
        <f t="shared" si="62"/>
        <v>300</v>
      </c>
      <c r="AI39" s="22">
        <f t="shared" si="63"/>
        <v>100</v>
      </c>
      <c r="AJ39" s="34">
        <f t="shared" si="64"/>
        <v>1016.6666666666666</v>
      </c>
    </row>
    <row r="40" spans="1:36" ht="63.9" customHeight="1" thickBot="1" x14ac:dyDescent="0.85">
      <c r="A40" s="92" t="s">
        <v>20</v>
      </c>
      <c r="B40" s="102" t="s">
        <v>258</v>
      </c>
      <c r="C40" s="104">
        <v>300</v>
      </c>
      <c r="D40" s="20">
        <v>300</v>
      </c>
      <c r="E40" s="24">
        <f t="shared" si="45"/>
        <v>100</v>
      </c>
      <c r="F40" s="20">
        <v>300</v>
      </c>
      <c r="G40" s="24">
        <f t="shared" si="46"/>
        <v>100</v>
      </c>
      <c r="H40" s="24">
        <v>300</v>
      </c>
      <c r="I40" s="24">
        <f t="shared" si="47"/>
        <v>100</v>
      </c>
      <c r="J40" s="24">
        <f t="shared" si="48"/>
        <v>300</v>
      </c>
      <c r="K40" s="24">
        <f t="shared" si="49"/>
        <v>100</v>
      </c>
      <c r="L40" s="23">
        <v>2000</v>
      </c>
      <c r="M40" s="22">
        <f t="shared" si="50"/>
        <v>666.66666666666674</v>
      </c>
      <c r="N40" s="23">
        <v>2075</v>
      </c>
      <c r="O40" s="22">
        <f t="shared" si="51"/>
        <v>103.75000000000001</v>
      </c>
      <c r="P40" s="23">
        <v>1825</v>
      </c>
      <c r="Q40" s="22">
        <f t="shared" si="52"/>
        <v>87.951807228915655</v>
      </c>
      <c r="R40" s="22">
        <f t="shared" si="53"/>
        <v>1966.6666666666667</v>
      </c>
      <c r="S40" s="22">
        <f t="shared" si="54"/>
        <v>286.12282463186079</v>
      </c>
      <c r="T40" s="22">
        <v>2000</v>
      </c>
      <c r="U40" s="22">
        <f t="shared" si="55"/>
        <v>109.58904109589041</v>
      </c>
      <c r="V40" s="22">
        <v>2500</v>
      </c>
      <c r="W40" s="22">
        <f t="shared" si="56"/>
        <v>125</v>
      </c>
      <c r="X40" s="22">
        <v>2583</v>
      </c>
      <c r="Y40" s="22">
        <f t="shared" si="57"/>
        <v>103.32</v>
      </c>
      <c r="Z40" s="22">
        <f t="shared" si="58"/>
        <v>82.655999999999992</v>
      </c>
      <c r="AA40" s="22">
        <f t="shared" si="59"/>
        <v>3.1999999999999993</v>
      </c>
      <c r="AB40" s="22">
        <v>1850</v>
      </c>
      <c r="AC40" s="22">
        <f t="shared" si="60"/>
        <v>71.622144792876497</v>
      </c>
      <c r="AD40" s="22">
        <v>2000</v>
      </c>
      <c r="AE40" s="22">
        <f t="shared" si="65"/>
        <v>108.10810810810811</v>
      </c>
      <c r="AF40" s="22">
        <v>2167</v>
      </c>
      <c r="AG40" s="22">
        <f t="shared" si="61"/>
        <v>108.35</v>
      </c>
      <c r="AH40" s="22">
        <f t="shared" si="62"/>
        <v>2005.6666666666667</v>
      </c>
      <c r="AI40" s="22">
        <f t="shared" si="63"/>
        <v>96.026750966994882</v>
      </c>
      <c r="AJ40" s="34">
        <f t="shared" si="64"/>
        <v>1088.7473333333335</v>
      </c>
    </row>
    <row r="41" spans="1:36" ht="63.9" customHeight="1" thickBot="1" x14ac:dyDescent="0.85">
      <c r="A41" s="92" t="s">
        <v>21</v>
      </c>
      <c r="B41" s="102" t="s">
        <v>251</v>
      </c>
      <c r="C41" s="104">
        <v>2167</v>
      </c>
      <c r="D41" s="20">
        <v>2500</v>
      </c>
      <c r="E41" s="24">
        <f t="shared" si="45"/>
        <v>115.36686663590217</v>
      </c>
      <c r="F41" s="20">
        <v>1833</v>
      </c>
      <c r="G41" s="24">
        <f t="shared" si="46"/>
        <v>73.319999999999993</v>
      </c>
      <c r="H41" s="24">
        <v>2000</v>
      </c>
      <c r="I41" s="24">
        <f t="shared" si="47"/>
        <v>109.11074740861974</v>
      </c>
      <c r="J41" s="24">
        <f t="shared" si="48"/>
        <v>2111</v>
      </c>
      <c r="K41" s="24">
        <f t="shared" si="49"/>
        <v>99.26587134817396</v>
      </c>
      <c r="L41" s="23">
        <v>875</v>
      </c>
      <c r="M41" s="22">
        <f t="shared" si="50"/>
        <v>43.75</v>
      </c>
      <c r="N41" s="23">
        <v>838</v>
      </c>
      <c r="O41" s="22">
        <f t="shared" si="51"/>
        <v>95.771428571428572</v>
      </c>
      <c r="P41" s="23">
        <v>788</v>
      </c>
      <c r="Q41" s="22">
        <f t="shared" si="52"/>
        <v>94.033412887828163</v>
      </c>
      <c r="R41" s="22">
        <f t="shared" si="53"/>
        <v>833.66666666666663</v>
      </c>
      <c r="S41" s="22">
        <f t="shared" si="54"/>
        <v>77.851613819752245</v>
      </c>
      <c r="T41" s="22">
        <v>838</v>
      </c>
      <c r="U41" s="22">
        <f>T41/P41*100</f>
        <v>106.34517766497463</v>
      </c>
      <c r="V41" s="22">
        <v>1367</v>
      </c>
      <c r="W41" s="22">
        <f>V41/T41*100</f>
        <v>163.12649164677805</v>
      </c>
      <c r="X41" s="22">
        <v>967</v>
      </c>
      <c r="Y41" s="22">
        <f t="shared" si="57"/>
        <v>70.738844184345282</v>
      </c>
      <c r="Z41" s="22">
        <f t="shared" si="58"/>
        <v>43.364412162751535</v>
      </c>
      <c r="AA41" s="22">
        <f t="shared" si="59"/>
        <v>4.4844273177612752</v>
      </c>
      <c r="AB41" s="22">
        <v>1083</v>
      </c>
      <c r="AC41" s="22">
        <f t="shared" si="60"/>
        <v>111.99586349534643</v>
      </c>
      <c r="AD41" s="22">
        <v>1233</v>
      </c>
      <c r="AE41" s="22">
        <f t="shared" si="65"/>
        <v>113.85041551246537</v>
      </c>
      <c r="AF41" s="22">
        <v>1500</v>
      </c>
      <c r="AG41" s="22">
        <f t="shared" si="61"/>
        <v>121.65450121654501</v>
      </c>
      <c r="AH41" s="22">
        <f t="shared" si="62"/>
        <v>1272</v>
      </c>
      <c r="AI41" s="22">
        <f t="shared" si="63"/>
        <v>115.83359340811894</v>
      </c>
      <c r="AJ41" s="34">
        <f t="shared" si="64"/>
        <v>1065.0077697073546</v>
      </c>
    </row>
    <row r="42" spans="1:36" ht="63.9" customHeight="1" thickBot="1" x14ac:dyDescent="0.85">
      <c r="A42" s="92" t="s">
        <v>22</v>
      </c>
      <c r="B42" s="102" t="s">
        <v>251</v>
      </c>
      <c r="C42" s="104">
        <v>1500</v>
      </c>
      <c r="D42" s="20">
        <v>1000</v>
      </c>
      <c r="E42" s="24">
        <f t="shared" si="45"/>
        <v>66.666666666666657</v>
      </c>
      <c r="F42" s="20">
        <v>633</v>
      </c>
      <c r="G42" s="24">
        <f t="shared" si="46"/>
        <v>63.3</v>
      </c>
      <c r="H42" s="24">
        <v>800</v>
      </c>
      <c r="I42" s="24">
        <f t="shared" si="47"/>
        <v>126.38230647709321</v>
      </c>
      <c r="J42" s="24">
        <f t="shared" si="48"/>
        <v>811</v>
      </c>
      <c r="K42" s="24">
        <f t="shared" si="49"/>
        <v>85.449657714586621</v>
      </c>
      <c r="L42" s="23">
        <v>788</v>
      </c>
      <c r="M42" s="22">
        <f t="shared" si="50"/>
        <v>98.5</v>
      </c>
      <c r="N42" s="23">
        <v>800</v>
      </c>
      <c r="O42" s="22">
        <f t="shared" si="51"/>
        <v>101.5228426395939</v>
      </c>
      <c r="P42" s="23">
        <v>763</v>
      </c>
      <c r="Q42" s="22">
        <f t="shared" si="52"/>
        <v>95.375</v>
      </c>
      <c r="R42" s="22">
        <f t="shared" si="53"/>
        <v>783.66666666666663</v>
      </c>
      <c r="S42" s="22">
        <f t="shared" si="54"/>
        <v>98.465947546531311</v>
      </c>
      <c r="T42" s="22">
        <v>888</v>
      </c>
      <c r="U42" s="22">
        <f>T42/P42*100</f>
        <v>116.38269986893842</v>
      </c>
      <c r="V42" s="22">
        <v>1233</v>
      </c>
      <c r="W42" s="22">
        <f>V42/T42*100</f>
        <v>138.85135135135135</v>
      </c>
      <c r="X42" s="22">
        <v>1517</v>
      </c>
      <c r="Y42" s="22">
        <f t="shared" si="57"/>
        <v>123.03325223033252</v>
      </c>
      <c r="Z42" s="22">
        <f t="shared" si="58"/>
        <v>88.607889684132431</v>
      </c>
      <c r="AA42" s="22">
        <f t="shared" si="59"/>
        <v>5.8409947056118936</v>
      </c>
      <c r="AB42" s="22">
        <v>1267</v>
      </c>
      <c r="AC42" s="22">
        <f t="shared" si="60"/>
        <v>83.520105471324982</v>
      </c>
      <c r="AD42" s="22">
        <v>1183</v>
      </c>
      <c r="AE42" s="22">
        <f t="shared" si="65"/>
        <v>93.370165745856355</v>
      </c>
      <c r="AF42" s="22">
        <v>1000</v>
      </c>
      <c r="AG42" s="22">
        <f t="shared" si="61"/>
        <v>84.530853761622993</v>
      </c>
      <c r="AH42" s="22">
        <f t="shared" si="62"/>
        <v>1150</v>
      </c>
      <c r="AI42" s="22">
        <f t="shared" si="63"/>
        <v>87.140374992934781</v>
      </c>
      <c r="AJ42" s="34">
        <f t="shared" si="64"/>
        <v>708.31863908769969</v>
      </c>
    </row>
    <row r="43" spans="1:36" ht="63.9" customHeight="1" thickBot="1" x14ac:dyDescent="0.85">
      <c r="A43" s="92" t="s">
        <v>23</v>
      </c>
      <c r="B43" s="102" t="s">
        <v>251</v>
      </c>
      <c r="C43" s="104">
        <v>1000</v>
      </c>
      <c r="D43" s="20">
        <v>1000</v>
      </c>
      <c r="E43" s="24">
        <f t="shared" si="45"/>
        <v>100</v>
      </c>
      <c r="F43" s="20">
        <v>833</v>
      </c>
      <c r="G43" s="24">
        <f t="shared" si="46"/>
        <v>83.3</v>
      </c>
      <c r="H43" s="24">
        <v>800</v>
      </c>
      <c r="I43" s="24">
        <f t="shared" si="47"/>
        <v>96.038415366146452</v>
      </c>
      <c r="J43" s="24">
        <f t="shared" si="48"/>
        <v>877.66666666666663</v>
      </c>
      <c r="K43" s="24">
        <f t="shared" si="49"/>
        <v>93.112805122048826</v>
      </c>
      <c r="L43" s="23">
        <v>500</v>
      </c>
      <c r="M43" s="22">
        <f t="shared" si="50"/>
        <v>62.5</v>
      </c>
      <c r="N43" s="23">
        <v>500</v>
      </c>
      <c r="O43" s="22">
        <f t="shared" si="51"/>
        <v>100</v>
      </c>
      <c r="P43" s="23">
        <v>638</v>
      </c>
      <c r="Q43" s="22">
        <f t="shared" si="52"/>
        <v>127.60000000000001</v>
      </c>
      <c r="R43" s="22">
        <f t="shared" si="53"/>
        <v>546</v>
      </c>
      <c r="S43" s="22">
        <f t="shared" si="54"/>
        <v>96.7</v>
      </c>
      <c r="T43" s="22">
        <v>625</v>
      </c>
      <c r="U43" s="22">
        <f t="shared" si="55"/>
        <v>97.96238244514106</v>
      </c>
      <c r="V43" s="22">
        <v>692</v>
      </c>
      <c r="W43" s="22">
        <f t="shared" si="56"/>
        <v>110.72</v>
      </c>
      <c r="X43" s="22">
        <v>650</v>
      </c>
      <c r="Y43" s="22">
        <f t="shared" si="57"/>
        <v>93.930635838150295</v>
      </c>
      <c r="Z43" s="22">
        <f t="shared" si="58"/>
        <v>84.836195663069276</v>
      </c>
      <c r="AA43" s="22">
        <f t="shared" si="59"/>
        <v>13.051722409702965</v>
      </c>
      <c r="AB43" s="22">
        <v>650</v>
      </c>
      <c r="AC43" s="22">
        <f t="shared" si="60"/>
        <v>100</v>
      </c>
      <c r="AD43" s="22">
        <v>650</v>
      </c>
      <c r="AE43" s="22">
        <f t="shared" si="65"/>
        <v>100</v>
      </c>
      <c r="AF43" s="22">
        <v>650</v>
      </c>
      <c r="AG43" s="22">
        <f t="shared" si="61"/>
        <v>100</v>
      </c>
      <c r="AH43" s="22">
        <f t="shared" si="62"/>
        <v>650</v>
      </c>
      <c r="AI43" s="22">
        <f t="shared" si="63"/>
        <v>100</v>
      </c>
      <c r="AJ43" s="34">
        <f t="shared" si="64"/>
        <v>539.62571558243394</v>
      </c>
    </row>
    <row r="44" spans="1:36" ht="63.9" customHeight="1" thickBot="1" x14ac:dyDescent="0.85">
      <c r="A44" s="92" t="s">
        <v>24</v>
      </c>
      <c r="B44" s="102" t="s">
        <v>260</v>
      </c>
      <c r="C44" s="104">
        <v>650</v>
      </c>
      <c r="D44" s="20">
        <v>600</v>
      </c>
      <c r="E44" s="24">
        <f t="shared" si="45"/>
        <v>92.307692307692307</v>
      </c>
      <c r="F44" s="20">
        <v>600</v>
      </c>
      <c r="G44" s="24">
        <f t="shared" si="46"/>
        <v>100</v>
      </c>
      <c r="H44" s="24">
        <v>600</v>
      </c>
      <c r="I44" s="24">
        <f t="shared" si="47"/>
        <v>100</v>
      </c>
      <c r="J44" s="24">
        <f t="shared" si="48"/>
        <v>600</v>
      </c>
      <c r="K44" s="24">
        <f t="shared" si="49"/>
        <v>97.435897435897445</v>
      </c>
      <c r="L44" s="23">
        <v>700</v>
      </c>
      <c r="M44" s="22">
        <f t="shared" si="50"/>
        <v>116.66666666666667</v>
      </c>
      <c r="N44" s="23">
        <v>700</v>
      </c>
      <c r="O44" s="22">
        <f t="shared" si="51"/>
        <v>100</v>
      </c>
      <c r="P44" s="23">
        <v>900</v>
      </c>
      <c r="Q44" s="22">
        <f t="shared" si="52"/>
        <v>128.57142857142858</v>
      </c>
      <c r="R44" s="22">
        <f t="shared" si="53"/>
        <v>766.66666666666663</v>
      </c>
      <c r="S44" s="22">
        <f t="shared" si="54"/>
        <v>115.0793650793651</v>
      </c>
      <c r="T44" s="22">
        <v>1000</v>
      </c>
      <c r="U44" s="22">
        <f>T44/P44*100</f>
        <v>111.11111111111111</v>
      </c>
      <c r="V44" s="22">
        <v>1000</v>
      </c>
      <c r="W44" s="22">
        <f t="shared" si="56"/>
        <v>100</v>
      </c>
      <c r="X44" s="22">
        <v>1000</v>
      </c>
      <c r="Y44" s="22">
        <f t="shared" si="57"/>
        <v>100</v>
      </c>
      <c r="Z44" s="22">
        <f t="shared" si="58"/>
        <v>100</v>
      </c>
      <c r="AA44" s="22">
        <f t="shared" si="59"/>
        <v>10</v>
      </c>
      <c r="AB44" s="22">
        <v>1000</v>
      </c>
      <c r="AC44" s="22">
        <f t="shared" si="60"/>
        <v>100</v>
      </c>
      <c r="AD44" s="22">
        <v>1000</v>
      </c>
      <c r="AE44" s="22">
        <f t="shared" si="65"/>
        <v>100</v>
      </c>
      <c r="AF44" s="22">
        <v>1000</v>
      </c>
      <c r="AG44" s="22">
        <f t="shared" si="61"/>
        <v>100</v>
      </c>
      <c r="AH44" s="22">
        <f t="shared" si="62"/>
        <v>1000</v>
      </c>
      <c r="AI44" s="22">
        <f t="shared" si="63"/>
        <v>100</v>
      </c>
      <c r="AJ44" s="34">
        <f t="shared" si="64"/>
        <v>616.66666666666663</v>
      </c>
    </row>
    <row r="45" spans="1:36" ht="63.9" customHeight="1" thickBot="1" x14ac:dyDescent="0.85">
      <c r="A45" s="92" t="s">
        <v>25</v>
      </c>
      <c r="B45" s="102" t="s">
        <v>262</v>
      </c>
      <c r="C45" s="104">
        <v>1000</v>
      </c>
      <c r="D45" s="20">
        <v>1000</v>
      </c>
      <c r="E45" s="24">
        <f t="shared" si="45"/>
        <v>100</v>
      </c>
      <c r="F45" s="20">
        <v>1000</v>
      </c>
      <c r="G45" s="24">
        <f t="shared" si="46"/>
        <v>100</v>
      </c>
      <c r="H45" s="24">
        <v>1000</v>
      </c>
      <c r="I45" s="24">
        <f t="shared" si="47"/>
        <v>100</v>
      </c>
      <c r="J45" s="24">
        <f t="shared" ref="J45" si="66">(D45+F45+H45)/3</f>
        <v>1000</v>
      </c>
      <c r="K45" s="24">
        <f t="shared" ref="K45" si="67">(E45+G45+I45)/3</f>
        <v>100</v>
      </c>
      <c r="L45" s="23">
        <v>2500</v>
      </c>
      <c r="M45" s="22">
        <f t="shared" si="50"/>
        <v>250</v>
      </c>
      <c r="N45" s="23">
        <v>2063</v>
      </c>
      <c r="O45" s="22">
        <f t="shared" si="51"/>
        <v>82.52000000000001</v>
      </c>
      <c r="P45" s="23">
        <v>2250</v>
      </c>
      <c r="Q45" s="22">
        <f t="shared" si="52"/>
        <v>109.06446921958313</v>
      </c>
      <c r="R45" s="22">
        <f t="shared" si="53"/>
        <v>2271</v>
      </c>
      <c r="S45" s="22">
        <f t="shared" si="54"/>
        <v>147.19482307319439</v>
      </c>
      <c r="T45" s="22">
        <v>2063</v>
      </c>
      <c r="U45" s="22">
        <f t="shared" si="55"/>
        <v>91.688888888888883</v>
      </c>
      <c r="V45" s="22">
        <v>2500</v>
      </c>
      <c r="W45" s="22">
        <f t="shared" si="56"/>
        <v>121.1827435773146</v>
      </c>
      <c r="X45" s="22">
        <v>3000</v>
      </c>
      <c r="Y45" s="22">
        <f t="shared" si="57"/>
        <v>120</v>
      </c>
      <c r="Z45" s="22">
        <f t="shared" si="58"/>
        <v>99.023999999999987</v>
      </c>
      <c r="AA45" s="22">
        <f t="shared" si="59"/>
        <v>3.3007999999999997</v>
      </c>
      <c r="AB45" s="22">
        <v>3633</v>
      </c>
      <c r="AC45" s="22">
        <f t="shared" si="60"/>
        <v>121.10000000000001</v>
      </c>
      <c r="AD45" s="22">
        <v>3500</v>
      </c>
      <c r="AE45" s="22">
        <f t="shared" si="65"/>
        <v>96.339113680154142</v>
      </c>
      <c r="AF45" s="22">
        <v>4000</v>
      </c>
      <c r="AG45" s="22">
        <f t="shared" si="61"/>
        <v>114.28571428571428</v>
      </c>
      <c r="AH45" s="22">
        <f t="shared" si="62"/>
        <v>3711</v>
      </c>
      <c r="AI45" s="22">
        <f t="shared" si="63"/>
        <v>110.57494265528948</v>
      </c>
      <c r="AJ45" s="34">
        <f t="shared" si="64"/>
        <v>1770.2559999999999</v>
      </c>
    </row>
    <row r="46" spans="1:36" ht="63.9" customHeight="1" thickBot="1" x14ac:dyDescent="0.85">
      <c r="A46" s="92" t="s">
        <v>207</v>
      </c>
      <c r="B46" s="102" t="s">
        <v>261</v>
      </c>
      <c r="C46" s="104">
        <v>4000</v>
      </c>
      <c r="D46" s="20">
        <v>3500</v>
      </c>
      <c r="E46" s="24">
        <f t="shared" si="45"/>
        <v>87.5</v>
      </c>
      <c r="F46" s="20">
        <v>2500</v>
      </c>
      <c r="G46" s="24">
        <f t="shared" si="46"/>
        <v>71.428571428571431</v>
      </c>
      <c r="H46" s="24">
        <v>2500</v>
      </c>
      <c r="I46" s="24">
        <f t="shared" si="47"/>
        <v>100</v>
      </c>
      <c r="J46" s="24">
        <f t="shared" ref="J46:K53" si="68">(D46+F46+H46)/3</f>
        <v>2833.3333333333335</v>
      </c>
      <c r="K46" s="24">
        <f t="shared" si="68"/>
        <v>86.30952380952381</v>
      </c>
      <c r="L46" s="23">
        <v>800</v>
      </c>
      <c r="M46" s="22">
        <f t="shared" si="50"/>
        <v>32</v>
      </c>
      <c r="N46" s="23">
        <v>1000</v>
      </c>
      <c r="O46" s="22">
        <f t="shared" si="51"/>
        <v>125</v>
      </c>
      <c r="P46" s="23">
        <v>825</v>
      </c>
      <c r="Q46" s="22">
        <f t="shared" si="52"/>
        <v>82.5</v>
      </c>
      <c r="R46" s="22">
        <f t="shared" si="53"/>
        <v>875</v>
      </c>
      <c r="S46" s="22">
        <f t="shared" si="54"/>
        <v>79.833333333333329</v>
      </c>
      <c r="T46" s="22">
        <v>1075</v>
      </c>
      <c r="U46" s="22">
        <f>T46/P46*100</f>
        <v>130.30303030303031</v>
      </c>
      <c r="V46" s="22">
        <v>1033</v>
      </c>
      <c r="W46" s="22">
        <f t="shared" ref="W46:W54" si="69">V46/T46*100</f>
        <v>96.093023255813961</v>
      </c>
      <c r="X46" s="22">
        <v>900</v>
      </c>
      <c r="Y46" s="22">
        <f t="shared" si="57"/>
        <v>87.124878993223618</v>
      </c>
      <c r="Z46" s="22">
        <f t="shared" si="58"/>
        <v>90.667226445029414</v>
      </c>
      <c r="AA46" s="22">
        <f t="shared" si="59"/>
        <v>10.074136271669936</v>
      </c>
      <c r="AB46" s="22">
        <v>1000</v>
      </c>
      <c r="AC46" s="22">
        <f t="shared" si="60"/>
        <v>111.11111111111111</v>
      </c>
      <c r="AD46" s="22">
        <v>1000</v>
      </c>
      <c r="AE46" s="22">
        <f t="shared" si="65"/>
        <v>100</v>
      </c>
      <c r="AF46" s="22">
        <v>1000</v>
      </c>
      <c r="AG46" s="22">
        <f t="shared" si="61"/>
        <v>100</v>
      </c>
      <c r="AH46" s="22">
        <f t="shared" si="62"/>
        <v>1000</v>
      </c>
      <c r="AI46" s="22">
        <f t="shared" si="63"/>
        <v>103.7037037037037</v>
      </c>
      <c r="AJ46" s="34">
        <f t="shared" si="64"/>
        <v>1199.7501399445907</v>
      </c>
    </row>
    <row r="47" spans="1:36" ht="63.9" customHeight="1" thickBot="1" x14ac:dyDescent="0.85">
      <c r="A47" s="92" t="s">
        <v>298</v>
      </c>
      <c r="B47" s="102"/>
      <c r="C47" s="104">
        <v>5000</v>
      </c>
      <c r="D47" s="20">
        <v>2500</v>
      </c>
      <c r="E47" s="24">
        <f t="shared" si="45"/>
        <v>50</v>
      </c>
      <c r="F47" s="20">
        <v>4000</v>
      </c>
      <c r="G47" s="24">
        <f t="shared" si="46"/>
        <v>160</v>
      </c>
      <c r="H47" s="24">
        <v>3300</v>
      </c>
      <c r="I47" s="24">
        <f t="shared" si="47"/>
        <v>82.5</v>
      </c>
      <c r="J47" s="24">
        <f t="shared" si="68"/>
        <v>3266.6666666666665</v>
      </c>
      <c r="K47" s="24">
        <f t="shared" si="68"/>
        <v>97.5</v>
      </c>
      <c r="L47" s="23"/>
      <c r="M47" s="22"/>
      <c r="N47" s="23"/>
      <c r="O47" s="22"/>
      <c r="P47" s="2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34"/>
    </row>
    <row r="48" spans="1:36" ht="63.9" customHeight="1" thickBot="1" x14ac:dyDescent="0.85">
      <c r="A48" s="92" t="s">
        <v>220</v>
      </c>
      <c r="B48" s="102" t="s">
        <v>251</v>
      </c>
      <c r="C48" s="104">
        <v>1000</v>
      </c>
      <c r="D48" s="20">
        <v>1000</v>
      </c>
      <c r="E48" s="24">
        <f t="shared" si="45"/>
        <v>100</v>
      </c>
      <c r="F48" s="20">
        <v>1100</v>
      </c>
      <c r="G48" s="24">
        <f t="shared" si="46"/>
        <v>110.00000000000001</v>
      </c>
      <c r="H48" s="24">
        <v>1433</v>
      </c>
      <c r="I48" s="24">
        <f t="shared" si="47"/>
        <v>130.27272727272728</v>
      </c>
      <c r="J48" s="24">
        <f t="shared" si="68"/>
        <v>1177.6666666666667</v>
      </c>
      <c r="K48" s="24">
        <f t="shared" si="68"/>
        <v>113.42424242424242</v>
      </c>
      <c r="L48" s="23">
        <v>875</v>
      </c>
      <c r="M48" s="22">
        <f t="shared" si="50"/>
        <v>61.060711793440333</v>
      </c>
      <c r="N48" s="23">
        <v>700</v>
      </c>
      <c r="O48" s="22">
        <f t="shared" si="51"/>
        <v>80</v>
      </c>
      <c r="P48" s="23">
        <v>725</v>
      </c>
      <c r="Q48" s="22">
        <f t="shared" si="52"/>
        <v>103.57142857142858</v>
      </c>
      <c r="R48" s="22">
        <f t="shared" si="53"/>
        <v>766.66666666666663</v>
      </c>
      <c r="S48" s="22">
        <f t="shared" si="54"/>
        <v>81.544046788289634</v>
      </c>
      <c r="T48" s="22">
        <v>1125</v>
      </c>
      <c r="U48" s="22">
        <f>T48/P48*100</f>
        <v>155.17241379310346</v>
      </c>
      <c r="V48" s="22">
        <v>1000</v>
      </c>
      <c r="W48" s="22">
        <f t="shared" si="69"/>
        <v>88.888888888888886</v>
      </c>
      <c r="X48" s="22">
        <v>966</v>
      </c>
      <c r="Y48" s="22">
        <f t="shared" si="57"/>
        <v>96.6</v>
      </c>
      <c r="Z48" s="22">
        <f t="shared" si="58"/>
        <v>108.67499999999998</v>
      </c>
      <c r="AA48" s="22">
        <f t="shared" si="59"/>
        <v>11.249999999999998</v>
      </c>
      <c r="AB48" s="22">
        <v>1000</v>
      </c>
      <c r="AC48" s="22">
        <f t="shared" si="60"/>
        <v>103.51966873706004</v>
      </c>
      <c r="AD48" s="22">
        <v>1117</v>
      </c>
      <c r="AE48" s="22">
        <f t="shared" si="65"/>
        <v>111.7</v>
      </c>
      <c r="AF48" s="22">
        <v>933</v>
      </c>
      <c r="AG48" s="22">
        <f t="shared" si="61"/>
        <v>83.527305282005372</v>
      </c>
      <c r="AH48" s="22">
        <f t="shared" si="62"/>
        <v>1016.6666666666666</v>
      </c>
      <c r="AI48" s="22">
        <f t="shared" si="63"/>
        <v>99.582324673021802</v>
      </c>
      <c r="AJ48" s="34">
        <f t="shared" si="64"/>
        <v>767.41875000000005</v>
      </c>
    </row>
    <row r="49" spans="1:49" ht="61.5" customHeight="1" thickBot="1" x14ac:dyDescent="0.85">
      <c r="A49" s="92" t="s">
        <v>26</v>
      </c>
      <c r="B49" s="102" t="s">
        <v>251</v>
      </c>
      <c r="C49" s="104">
        <v>933</v>
      </c>
      <c r="D49" s="20">
        <v>1785</v>
      </c>
      <c r="E49" s="24">
        <f t="shared" si="45"/>
        <v>191.31832797427651</v>
      </c>
      <c r="F49" s="20">
        <v>1633</v>
      </c>
      <c r="G49" s="24">
        <f t="shared" si="46"/>
        <v>91.484593837535016</v>
      </c>
      <c r="H49" s="24">
        <v>1667</v>
      </c>
      <c r="I49" s="24">
        <f t="shared" si="47"/>
        <v>102.08205756276791</v>
      </c>
      <c r="J49" s="24">
        <f t="shared" si="68"/>
        <v>1695</v>
      </c>
      <c r="K49" s="24">
        <f t="shared" si="68"/>
        <v>128.29499312485981</v>
      </c>
      <c r="L49" s="23"/>
      <c r="M49" s="22"/>
      <c r="N49" s="23"/>
      <c r="O49" s="22"/>
      <c r="P49" s="23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34"/>
      <c r="AP49" s="4" t="s">
        <v>150</v>
      </c>
    </row>
    <row r="50" spans="1:49" ht="61.5" customHeight="1" thickBot="1" x14ac:dyDescent="0.85">
      <c r="A50" s="92" t="s">
        <v>221</v>
      </c>
      <c r="B50" s="102" t="s">
        <v>251</v>
      </c>
      <c r="C50" s="104">
        <v>2667</v>
      </c>
      <c r="D50" s="20">
        <v>2500</v>
      </c>
      <c r="E50" s="24">
        <f t="shared" si="45"/>
        <v>93.73828271466067</v>
      </c>
      <c r="F50" s="20">
        <v>2167</v>
      </c>
      <c r="G50" s="24">
        <f t="shared" si="46"/>
        <v>86.68</v>
      </c>
      <c r="H50" s="24">
        <v>2000</v>
      </c>
      <c r="I50" s="24">
        <f t="shared" si="47"/>
        <v>92.293493308721736</v>
      </c>
      <c r="J50" s="24">
        <f t="shared" si="68"/>
        <v>2222.3333333333335</v>
      </c>
      <c r="K50" s="24">
        <f t="shared" si="68"/>
        <v>90.903925341127476</v>
      </c>
      <c r="L50" s="23">
        <v>1500</v>
      </c>
      <c r="M50" s="22">
        <f t="shared" si="50"/>
        <v>75</v>
      </c>
      <c r="N50" s="23">
        <v>1250</v>
      </c>
      <c r="O50" s="22">
        <f t="shared" si="51"/>
        <v>83.333333333333343</v>
      </c>
      <c r="P50" s="23">
        <v>1525</v>
      </c>
      <c r="Q50" s="22">
        <f t="shared" si="52"/>
        <v>122</v>
      </c>
      <c r="R50" s="22">
        <f t="shared" si="53"/>
        <v>1425</v>
      </c>
      <c r="S50" s="22">
        <f t="shared" si="54"/>
        <v>93.444444444444457</v>
      </c>
      <c r="T50" s="22">
        <v>1938</v>
      </c>
      <c r="U50" s="22">
        <f t="shared" si="55"/>
        <v>127.08196721311475</v>
      </c>
      <c r="V50" s="22">
        <v>1500</v>
      </c>
      <c r="W50" s="22">
        <f t="shared" si="69"/>
        <v>77.399380804953566</v>
      </c>
      <c r="X50" s="22">
        <v>2500</v>
      </c>
      <c r="Y50" s="22">
        <f t="shared" si="57"/>
        <v>166.66666666666669</v>
      </c>
      <c r="Z50" s="22">
        <f t="shared" si="58"/>
        <v>215.33333333333334</v>
      </c>
      <c r="AA50" s="22">
        <f t="shared" si="59"/>
        <v>8.6133333333333333</v>
      </c>
      <c r="AB50" s="22">
        <v>2000</v>
      </c>
      <c r="AC50" s="22">
        <f t="shared" si="60"/>
        <v>80</v>
      </c>
      <c r="AD50" s="22">
        <v>2000</v>
      </c>
      <c r="AE50" s="22">
        <f t="shared" si="65"/>
        <v>100</v>
      </c>
      <c r="AF50" s="22">
        <v>2667</v>
      </c>
      <c r="AG50" s="22">
        <f t="shared" si="61"/>
        <v>133.35</v>
      </c>
      <c r="AH50" s="22">
        <f t="shared" si="62"/>
        <v>2222.3333333333335</v>
      </c>
      <c r="AI50" s="22">
        <f t="shared" si="63"/>
        <v>104.45</v>
      </c>
      <c r="AJ50" s="34">
        <f t="shared" si="64"/>
        <v>1521.25</v>
      </c>
      <c r="AW50" s="4" t="s">
        <v>150</v>
      </c>
    </row>
    <row r="51" spans="1:49" ht="63.9" customHeight="1" thickBot="1" x14ac:dyDescent="0.85">
      <c r="A51" s="92" t="s">
        <v>27</v>
      </c>
      <c r="B51" s="102" t="s">
        <v>251</v>
      </c>
      <c r="C51" s="104">
        <v>2000</v>
      </c>
      <c r="D51" s="20">
        <v>1500</v>
      </c>
      <c r="E51" s="24">
        <f t="shared" si="45"/>
        <v>75</v>
      </c>
      <c r="F51" s="20">
        <v>1233</v>
      </c>
      <c r="G51" s="24">
        <f t="shared" si="46"/>
        <v>82.199999999999989</v>
      </c>
      <c r="H51" s="24">
        <v>2000</v>
      </c>
      <c r="I51" s="24">
        <f t="shared" si="47"/>
        <v>162.20600162206003</v>
      </c>
      <c r="J51" s="24">
        <f t="shared" si="68"/>
        <v>1577.6666666666667</v>
      </c>
      <c r="K51" s="24">
        <f t="shared" si="68"/>
        <v>106.46866720735333</v>
      </c>
      <c r="L51" s="23">
        <v>1500</v>
      </c>
      <c r="M51" s="22">
        <f t="shared" si="50"/>
        <v>75</v>
      </c>
      <c r="N51" s="23">
        <v>975</v>
      </c>
      <c r="O51" s="22">
        <f t="shared" si="51"/>
        <v>65</v>
      </c>
      <c r="P51" s="23">
        <v>1313</v>
      </c>
      <c r="Q51" s="22">
        <f t="shared" si="52"/>
        <v>134.66666666666666</v>
      </c>
      <c r="R51" s="22">
        <f t="shared" si="53"/>
        <v>1262.6666666666667</v>
      </c>
      <c r="S51" s="22">
        <f t="shared" si="54"/>
        <v>91.555555555555543</v>
      </c>
      <c r="T51" s="22">
        <v>1775</v>
      </c>
      <c r="U51" s="22">
        <f t="shared" si="55"/>
        <v>135.18659558263519</v>
      </c>
      <c r="V51" s="22">
        <v>1500</v>
      </c>
      <c r="W51" s="22">
        <f t="shared" si="69"/>
        <v>84.507042253521121</v>
      </c>
      <c r="X51" s="22">
        <v>1516</v>
      </c>
      <c r="Y51" s="22">
        <f t="shared" si="57"/>
        <v>101.06666666666666</v>
      </c>
      <c r="Z51" s="22">
        <f t="shared" si="58"/>
        <v>119.59555555555556</v>
      </c>
      <c r="AA51" s="22">
        <f t="shared" si="59"/>
        <v>7.8888888888888893</v>
      </c>
      <c r="AB51" s="22">
        <v>2000</v>
      </c>
      <c r="AC51" s="22">
        <f t="shared" si="60"/>
        <v>131.92612137203164</v>
      </c>
      <c r="AD51" s="22">
        <v>1500</v>
      </c>
      <c r="AE51" s="22">
        <f t="shared" si="65"/>
        <v>75</v>
      </c>
      <c r="AF51" s="22">
        <v>2000</v>
      </c>
      <c r="AG51" s="22">
        <f t="shared" si="61"/>
        <v>133.33333333333331</v>
      </c>
      <c r="AH51" s="22">
        <f t="shared" si="62"/>
        <v>1833.3333333333333</v>
      </c>
      <c r="AI51" s="22">
        <f t="shared" si="63"/>
        <v>113.41981823512167</v>
      </c>
      <c r="AJ51" s="34">
        <f t="shared" si="64"/>
        <v>1198.3155555555556</v>
      </c>
    </row>
    <row r="52" spans="1:49" ht="63.9" customHeight="1" thickBot="1" x14ac:dyDescent="0.85">
      <c r="A52" s="92" t="s">
        <v>28</v>
      </c>
      <c r="B52" s="102" t="s">
        <v>258</v>
      </c>
      <c r="C52" s="104">
        <v>400</v>
      </c>
      <c r="D52" s="20">
        <v>400</v>
      </c>
      <c r="E52" s="24">
        <f t="shared" si="45"/>
        <v>100</v>
      </c>
      <c r="F52" s="20">
        <v>400</v>
      </c>
      <c r="G52" s="24">
        <f t="shared" si="46"/>
        <v>100</v>
      </c>
      <c r="H52" s="24">
        <v>400</v>
      </c>
      <c r="I52" s="24">
        <f t="shared" si="47"/>
        <v>100</v>
      </c>
      <c r="J52" s="24">
        <f t="shared" si="68"/>
        <v>400</v>
      </c>
      <c r="K52" s="24">
        <f t="shared" si="68"/>
        <v>100</v>
      </c>
      <c r="L52" s="23">
        <v>250</v>
      </c>
      <c r="M52" s="22">
        <f t="shared" si="50"/>
        <v>62.5</v>
      </c>
      <c r="N52" s="23">
        <v>250</v>
      </c>
      <c r="O52" s="22">
        <f t="shared" si="51"/>
        <v>100</v>
      </c>
      <c r="P52" s="23">
        <v>400</v>
      </c>
      <c r="Q52" s="22">
        <f t="shared" si="52"/>
        <v>160</v>
      </c>
      <c r="R52" s="22">
        <f t="shared" si="53"/>
        <v>300</v>
      </c>
      <c r="S52" s="22">
        <f t="shared" si="54"/>
        <v>107.5</v>
      </c>
      <c r="T52" s="22">
        <v>400</v>
      </c>
      <c r="U52" s="22">
        <f t="shared" si="55"/>
        <v>100</v>
      </c>
      <c r="V52" s="22">
        <v>400</v>
      </c>
      <c r="W52" s="22">
        <f t="shared" si="69"/>
        <v>100</v>
      </c>
      <c r="X52" s="22">
        <v>400</v>
      </c>
      <c r="Y52" s="22">
        <f t="shared" si="57"/>
        <v>100</v>
      </c>
      <c r="Z52" s="22">
        <f t="shared" si="58"/>
        <v>100</v>
      </c>
      <c r="AA52" s="22">
        <f t="shared" si="59"/>
        <v>25</v>
      </c>
      <c r="AB52" s="22">
        <v>400</v>
      </c>
      <c r="AC52" s="22">
        <f t="shared" si="60"/>
        <v>100</v>
      </c>
      <c r="AD52" s="22">
        <v>400</v>
      </c>
      <c r="AE52" s="22">
        <f t="shared" si="65"/>
        <v>100</v>
      </c>
      <c r="AF52" s="22">
        <v>400</v>
      </c>
      <c r="AG52" s="22">
        <f t="shared" si="61"/>
        <v>100</v>
      </c>
      <c r="AH52" s="22">
        <f t="shared" si="62"/>
        <v>400</v>
      </c>
      <c r="AI52" s="22">
        <f t="shared" si="63"/>
        <v>100</v>
      </c>
      <c r="AJ52" s="34">
        <f t="shared" si="64"/>
        <v>300</v>
      </c>
      <c r="AM52" s="4" t="s">
        <v>150</v>
      </c>
    </row>
    <row r="53" spans="1:49" ht="63.9" customHeight="1" thickBot="1" x14ac:dyDescent="0.85">
      <c r="A53" s="92" t="s">
        <v>29</v>
      </c>
      <c r="B53" s="102" t="s">
        <v>259</v>
      </c>
      <c r="C53" s="104">
        <v>3100</v>
      </c>
      <c r="D53" s="20">
        <v>3200</v>
      </c>
      <c r="E53" s="24">
        <f t="shared" si="45"/>
        <v>103.2258064516129</v>
      </c>
      <c r="F53" s="20">
        <v>3500</v>
      </c>
      <c r="G53" s="24">
        <f t="shared" si="46"/>
        <v>109.375</v>
      </c>
      <c r="H53" s="24">
        <v>3500</v>
      </c>
      <c r="I53" s="24">
        <f t="shared" si="47"/>
        <v>100</v>
      </c>
      <c r="J53" s="24">
        <f t="shared" si="68"/>
        <v>3400</v>
      </c>
      <c r="K53" s="24">
        <f t="shared" si="68"/>
        <v>104.2002688172043</v>
      </c>
      <c r="L53" s="23">
        <v>2800</v>
      </c>
      <c r="M53" s="22">
        <f t="shared" si="50"/>
        <v>80</v>
      </c>
      <c r="N53" s="23">
        <v>2800</v>
      </c>
      <c r="O53" s="22">
        <f t="shared" si="51"/>
        <v>100</v>
      </c>
      <c r="P53" s="23">
        <v>2800</v>
      </c>
      <c r="Q53" s="22">
        <f t="shared" si="52"/>
        <v>100</v>
      </c>
      <c r="R53" s="22">
        <f t="shared" si="53"/>
        <v>2800</v>
      </c>
      <c r="S53" s="22">
        <f t="shared" si="54"/>
        <v>93.333333333333329</v>
      </c>
      <c r="T53" s="22">
        <v>2950</v>
      </c>
      <c r="U53" s="22">
        <f t="shared" si="55"/>
        <v>105.35714285714286</v>
      </c>
      <c r="V53" s="22">
        <v>3000</v>
      </c>
      <c r="W53" s="22">
        <f t="shared" si="69"/>
        <v>101.69491525423729</v>
      </c>
      <c r="X53" s="22">
        <v>3000</v>
      </c>
      <c r="Y53" s="22">
        <f t="shared" si="57"/>
        <v>100</v>
      </c>
      <c r="Z53" s="22">
        <f t="shared" si="58"/>
        <v>98.333333333333343</v>
      </c>
      <c r="AA53" s="22">
        <f t="shared" si="59"/>
        <v>3.2777777777777781</v>
      </c>
      <c r="AB53" s="22">
        <v>3000</v>
      </c>
      <c r="AC53" s="22">
        <f t="shared" si="60"/>
        <v>100</v>
      </c>
      <c r="AD53" s="22">
        <v>3275</v>
      </c>
      <c r="AE53" s="22">
        <f t="shared" si="65"/>
        <v>109.16666666666666</v>
      </c>
      <c r="AF53" s="22">
        <v>3100</v>
      </c>
      <c r="AG53" s="22">
        <f t="shared" si="61"/>
        <v>94.656488549618317</v>
      </c>
      <c r="AH53" s="22">
        <f t="shared" si="62"/>
        <v>3125</v>
      </c>
      <c r="AI53" s="22">
        <f t="shared" si="63"/>
        <v>101.274385072095</v>
      </c>
      <c r="AJ53" s="34">
        <f t="shared" si="64"/>
        <v>2355.833333333333</v>
      </c>
    </row>
    <row r="54" spans="1:49" ht="63.9" customHeight="1" thickBot="1" x14ac:dyDescent="0.85">
      <c r="A54" s="121" t="s">
        <v>14</v>
      </c>
      <c r="B54" s="122"/>
      <c r="C54" s="88">
        <f>SUM(C34:C53)</f>
        <v>34234</v>
      </c>
      <c r="D54" s="88">
        <f>SUM(D34:D53)</f>
        <v>31618</v>
      </c>
      <c r="E54" s="89">
        <f t="shared" si="45"/>
        <v>92.358474031664429</v>
      </c>
      <c r="F54" s="89">
        <f>SUM(F34:F53)</f>
        <v>29999</v>
      </c>
      <c r="G54" s="89">
        <f t="shared" si="46"/>
        <v>94.879499019545833</v>
      </c>
      <c r="H54" s="89">
        <f>SUM(H34:H53)</f>
        <v>30200</v>
      </c>
      <c r="I54" s="89">
        <f t="shared" si="47"/>
        <v>100.6700223340778</v>
      </c>
      <c r="J54" s="80">
        <f>(D54+F54+H54)/3</f>
        <v>30605.666666666668</v>
      </c>
      <c r="K54" s="89">
        <f>(E54+G54+I54)/3</f>
        <v>95.969331795096011</v>
      </c>
      <c r="L54" s="50">
        <f>SUM(L34:L53)</f>
        <v>19947</v>
      </c>
      <c r="M54" s="49">
        <f t="shared" si="50"/>
        <v>66.049668874172184</v>
      </c>
      <c r="N54" s="50">
        <f>SUM(N34:N53)</f>
        <v>19576</v>
      </c>
      <c r="O54" s="49">
        <f>(N54/L54)*100</f>
        <v>98.140071188649927</v>
      </c>
      <c r="P54" s="50">
        <f>SUM(SUM(P34:P53))</f>
        <v>20803</v>
      </c>
      <c r="Q54" s="49">
        <f>P54/N54*100</f>
        <v>106.26787903555375</v>
      </c>
      <c r="R54" s="49">
        <f>SUM(R34:R53)</f>
        <v>20108.666666666664</v>
      </c>
      <c r="S54" s="49">
        <f>(M54+O54+Q54)/3</f>
        <v>90.152539699458615</v>
      </c>
      <c r="T54" s="49">
        <f>SUM(T34:T53)</f>
        <v>23203</v>
      </c>
      <c r="U54" s="49">
        <f>T54/P54*100</f>
        <v>111.53679757727251</v>
      </c>
      <c r="V54" s="49">
        <f>SUM(V34:V53)</f>
        <v>24391</v>
      </c>
      <c r="W54" s="49">
        <f t="shared" si="69"/>
        <v>105.12002758264019</v>
      </c>
      <c r="X54" s="49">
        <f>SUM(X34:X53)</f>
        <v>25765</v>
      </c>
      <c r="Y54" s="49">
        <f>X54/V54*100</f>
        <v>105.63322537001353</v>
      </c>
      <c r="Z54" s="49">
        <f t="shared" si="58"/>
        <v>100.48820172442392</v>
      </c>
      <c r="AA54" s="49">
        <f t="shared" si="59"/>
        <v>0.39001824849378586</v>
      </c>
      <c r="AB54" s="49">
        <f>SUM(AB34:AB53)</f>
        <v>26666</v>
      </c>
      <c r="AC54" s="49">
        <f>(AB54/X54)*100</f>
        <v>103.49699204346983</v>
      </c>
      <c r="AD54" s="49">
        <f>SUM(AD34:AD53)</f>
        <v>26558</v>
      </c>
      <c r="AE54" s="49">
        <f>AD54/AB54*100</f>
        <v>99.594989874746858</v>
      </c>
      <c r="AF54" s="49">
        <f>SUM(AF34:AF53)</f>
        <v>27734</v>
      </c>
      <c r="AG54" s="49">
        <f t="shared" si="61"/>
        <v>104.4280442804428</v>
      </c>
      <c r="AH54" s="49">
        <f t="shared" si="62"/>
        <v>26986</v>
      </c>
      <c r="AI54" s="49">
        <f t="shared" si="63"/>
        <v>102.50667539955316</v>
      </c>
      <c r="AJ54" s="51">
        <f t="shared" si="64"/>
        <v>19450.205383764438</v>
      </c>
    </row>
    <row r="55" spans="1:49" ht="46.8" thickTop="1" x14ac:dyDescent="0.8">
      <c r="A55" s="8"/>
      <c r="B55" s="8"/>
      <c r="C55" s="8"/>
      <c r="D55" s="32"/>
      <c r="E55" s="32"/>
      <c r="F55" s="32"/>
      <c r="G55" s="32"/>
      <c r="H55" s="32"/>
      <c r="I55" s="32"/>
      <c r="J55" s="32"/>
      <c r="K55" s="32"/>
      <c r="L55" s="8"/>
      <c r="M55" s="14"/>
      <c r="N55" s="13"/>
      <c r="O55" s="13"/>
      <c r="P55" s="13"/>
      <c r="Q55" s="12"/>
      <c r="R55" s="12"/>
      <c r="S55" s="12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49" ht="44.25" customHeight="1" x14ac:dyDescent="0.8">
      <c r="A56" s="62" t="s">
        <v>308</v>
      </c>
      <c r="B56" s="8"/>
      <c r="C56" s="8"/>
      <c r="D56" s="32"/>
      <c r="E56" s="32"/>
      <c r="F56" s="32"/>
      <c r="G56" s="32"/>
      <c r="H56" s="32"/>
      <c r="I56" s="32"/>
      <c r="J56" s="32"/>
      <c r="K56" s="32"/>
      <c r="L56" s="8"/>
      <c r="M56" s="14"/>
      <c r="N56" s="13"/>
      <c r="O56" s="13"/>
      <c r="P56" s="13"/>
      <c r="Q56" s="12"/>
      <c r="R56" s="12"/>
      <c r="S56" s="12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49" ht="90.75" hidden="1" customHeight="1" x14ac:dyDescent="0.8">
      <c r="A57" s="63"/>
      <c r="B57" s="8"/>
      <c r="C57" s="8"/>
      <c r="D57" s="32"/>
      <c r="E57" s="32"/>
      <c r="F57" s="32"/>
      <c r="G57" s="32"/>
      <c r="H57" s="32"/>
      <c r="I57" s="32"/>
      <c r="J57" s="32"/>
      <c r="K57" s="32"/>
      <c r="L57" s="8"/>
      <c r="M57" s="14"/>
      <c r="N57" s="13"/>
      <c r="O57" s="13"/>
      <c r="P57" s="13"/>
      <c r="Q57" s="12"/>
      <c r="R57" s="12"/>
      <c r="S57" s="12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49" ht="147" customHeight="1" x14ac:dyDescent="0.8">
      <c r="A58" s="64" t="s">
        <v>309</v>
      </c>
      <c r="B58" s="8"/>
      <c r="C58" s="8"/>
      <c r="D58" s="32"/>
      <c r="E58" s="32"/>
      <c r="F58" s="32"/>
      <c r="G58" s="32"/>
      <c r="H58" s="32"/>
      <c r="I58" s="32"/>
      <c r="J58" s="32"/>
      <c r="K58" s="32"/>
      <c r="L58" s="8"/>
      <c r="M58" s="14"/>
      <c r="N58" s="13"/>
      <c r="O58" s="13"/>
      <c r="P58" s="13"/>
      <c r="Q58" s="12"/>
      <c r="R58" s="12"/>
      <c r="S58" s="12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49" x14ac:dyDescent="0.8">
      <c r="A59" s="8"/>
      <c r="B59" s="8"/>
      <c r="C59" s="8"/>
      <c r="D59" s="32"/>
      <c r="E59" s="32"/>
      <c r="F59" s="32"/>
      <c r="G59" s="32"/>
      <c r="H59" s="32"/>
      <c r="I59" s="32"/>
      <c r="J59" s="32"/>
      <c r="K59" s="32"/>
      <c r="L59" s="8"/>
      <c r="M59" s="14"/>
      <c r="N59" s="13"/>
      <c r="O59" s="13"/>
      <c r="P59" s="13"/>
      <c r="Q59" s="12"/>
      <c r="R59" s="12"/>
      <c r="S59" s="12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49" x14ac:dyDescent="0.8">
      <c r="A60" s="8"/>
      <c r="B60" s="8"/>
      <c r="C60" s="8"/>
      <c r="D60" s="32"/>
      <c r="E60" s="32"/>
      <c r="F60" s="32"/>
      <c r="G60" s="32"/>
      <c r="H60" s="32"/>
      <c r="I60" s="32"/>
      <c r="J60" s="32"/>
      <c r="K60" s="32"/>
      <c r="L60" s="8"/>
      <c r="M60" s="14"/>
      <c r="N60" s="13"/>
      <c r="O60" s="13"/>
      <c r="P60" s="13"/>
      <c r="Q60" s="12"/>
      <c r="R60" s="12"/>
      <c r="S60" s="12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49" x14ac:dyDescent="0.8">
      <c r="A61" s="8"/>
      <c r="B61" s="8"/>
      <c r="C61" s="8"/>
      <c r="D61" s="32"/>
      <c r="E61" s="32"/>
      <c r="F61" s="32"/>
      <c r="G61" s="32"/>
      <c r="H61" s="32"/>
      <c r="I61" s="32"/>
      <c r="J61" s="32"/>
      <c r="K61" s="32"/>
      <c r="L61" s="8"/>
      <c r="M61" s="14"/>
      <c r="N61" s="13"/>
      <c r="O61" s="13"/>
      <c r="P61" s="13"/>
      <c r="Q61" s="12"/>
      <c r="R61" s="12"/>
      <c r="S61" s="12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49" x14ac:dyDescent="0.8">
      <c r="A62" s="8"/>
      <c r="B62" s="8"/>
      <c r="C62" s="8"/>
      <c r="D62" s="32"/>
      <c r="E62" s="32"/>
      <c r="F62" s="32"/>
      <c r="G62" s="32"/>
      <c r="H62" s="32"/>
      <c r="I62" s="32"/>
      <c r="J62" s="32"/>
      <c r="K62" s="32"/>
      <c r="L62" s="8"/>
      <c r="M62" s="14"/>
      <c r="N62" s="13"/>
      <c r="O62" s="13"/>
      <c r="P62" s="13"/>
      <c r="Q62" s="12"/>
      <c r="R62" s="12"/>
      <c r="S62" s="12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49" x14ac:dyDescent="0.8">
      <c r="A63" s="8"/>
      <c r="B63" s="8"/>
      <c r="C63" s="8"/>
      <c r="D63" s="32"/>
      <c r="E63" s="32"/>
      <c r="F63" s="32"/>
      <c r="G63" s="32"/>
      <c r="H63" s="32"/>
      <c r="I63" s="32"/>
      <c r="J63" s="32"/>
      <c r="K63" s="32"/>
      <c r="L63" s="8"/>
      <c r="M63" s="14"/>
      <c r="N63" s="13"/>
      <c r="O63" s="13"/>
      <c r="P63" s="13"/>
      <c r="Q63" s="12"/>
      <c r="R63" s="12"/>
      <c r="S63" s="12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49" x14ac:dyDescent="0.8">
      <c r="A64" s="8"/>
      <c r="B64" s="8"/>
      <c r="C64" s="8"/>
      <c r="D64" s="32"/>
      <c r="E64" s="32"/>
      <c r="F64" s="32"/>
      <c r="G64" s="32"/>
      <c r="H64" s="32"/>
      <c r="I64" s="32"/>
      <c r="J64" s="32"/>
      <c r="K64" s="32"/>
      <c r="L64" s="8"/>
      <c r="M64" s="14"/>
      <c r="N64" s="13"/>
      <c r="O64" s="13"/>
      <c r="P64" s="13"/>
      <c r="Q64" s="12"/>
      <c r="R64" s="12"/>
      <c r="S64" s="12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8">
      <c r="A65" s="8"/>
      <c r="B65" s="8"/>
      <c r="C65" s="8"/>
      <c r="D65" s="32"/>
      <c r="E65" s="32"/>
      <c r="F65" s="32"/>
      <c r="G65" s="32"/>
      <c r="H65" s="32"/>
      <c r="I65" s="32"/>
      <c r="J65" s="32"/>
      <c r="K65" s="32"/>
      <c r="L65" s="8"/>
      <c r="M65" s="14"/>
      <c r="N65" s="13"/>
      <c r="O65" s="13"/>
      <c r="P65" s="13"/>
      <c r="Q65" s="12"/>
      <c r="R65" s="12"/>
      <c r="S65" s="12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8">
      <c r="A66" s="8"/>
      <c r="B66" s="8"/>
      <c r="C66" s="8"/>
      <c r="D66" s="32"/>
      <c r="E66" s="32"/>
      <c r="F66" s="32"/>
      <c r="G66" s="32"/>
      <c r="H66" s="32"/>
      <c r="I66" s="32"/>
      <c r="J66" s="32"/>
      <c r="K66" s="32"/>
      <c r="L66" s="8"/>
      <c r="M66" s="14"/>
      <c r="N66" s="13"/>
      <c r="O66" s="13"/>
      <c r="P66" s="13"/>
      <c r="Q66" s="12"/>
      <c r="R66" s="12"/>
      <c r="S66" s="12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x14ac:dyDescent="0.8">
      <c r="A67" s="8"/>
      <c r="B67" s="8"/>
      <c r="C67" s="8"/>
      <c r="D67" s="32"/>
      <c r="E67" s="32"/>
      <c r="F67" s="32"/>
      <c r="G67" s="32"/>
      <c r="H67" s="32"/>
      <c r="I67" s="32"/>
      <c r="J67" s="32"/>
      <c r="K67" s="32"/>
      <c r="L67" s="8"/>
      <c r="M67" s="14"/>
      <c r="N67" s="13"/>
      <c r="O67" s="13"/>
      <c r="P67" s="13"/>
      <c r="Q67" s="12"/>
      <c r="R67" s="12"/>
      <c r="S67" s="12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x14ac:dyDescent="0.8">
      <c r="A68" s="8"/>
      <c r="B68" s="8"/>
      <c r="C68" s="8"/>
      <c r="D68" s="32"/>
      <c r="E68" s="32"/>
      <c r="F68" s="32"/>
      <c r="G68" s="32"/>
      <c r="H68" s="32"/>
      <c r="I68" s="32"/>
      <c r="J68" s="32"/>
      <c r="K68" s="32"/>
      <c r="L68" s="8"/>
      <c r="M68" s="14"/>
      <c r="N68" s="13"/>
      <c r="O68" s="13"/>
      <c r="P68" s="13"/>
      <c r="Q68" s="12"/>
      <c r="R68" s="12"/>
      <c r="S68" s="12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x14ac:dyDescent="0.8">
      <c r="A69" s="8"/>
      <c r="B69" s="8"/>
      <c r="C69" s="8"/>
      <c r="D69" s="32"/>
      <c r="E69" s="32"/>
      <c r="F69" s="32"/>
      <c r="G69" s="32"/>
      <c r="H69" s="32"/>
      <c r="I69" s="32"/>
      <c r="J69" s="32"/>
      <c r="K69" s="32"/>
      <c r="L69" s="8"/>
      <c r="M69" s="14"/>
      <c r="N69" s="13"/>
      <c r="O69" s="13"/>
      <c r="P69" s="13"/>
      <c r="Q69" s="12"/>
      <c r="R69" s="12"/>
      <c r="S69" s="12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x14ac:dyDescent="0.8">
      <c r="A70" s="8"/>
      <c r="B70" s="8"/>
      <c r="C70" s="8"/>
      <c r="D70" s="32"/>
      <c r="E70" s="32"/>
      <c r="F70" s="32"/>
      <c r="G70" s="32"/>
      <c r="H70" s="32"/>
      <c r="I70" s="32"/>
      <c r="J70" s="32"/>
      <c r="K70" s="32"/>
      <c r="L70" s="8"/>
      <c r="M70" s="14"/>
      <c r="N70" s="13"/>
      <c r="O70" s="13"/>
      <c r="P70" s="13"/>
      <c r="Q70" s="12"/>
      <c r="R70" s="12"/>
      <c r="S70" s="12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x14ac:dyDescent="0.8">
      <c r="A71" s="8"/>
      <c r="B71" s="8"/>
      <c r="C71" s="8"/>
      <c r="D71" s="32"/>
      <c r="E71" s="32"/>
      <c r="F71" s="32"/>
      <c r="G71" s="32"/>
      <c r="H71" s="32"/>
      <c r="I71" s="32"/>
      <c r="J71" s="32"/>
      <c r="K71" s="32"/>
      <c r="L71" s="8"/>
      <c r="M71" s="14"/>
      <c r="N71" s="13"/>
      <c r="O71" s="13"/>
      <c r="P71" s="13"/>
      <c r="Q71" s="12"/>
      <c r="R71" s="12"/>
      <c r="S71" s="12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x14ac:dyDescent="0.8">
      <c r="A72" s="8"/>
      <c r="B72" s="8"/>
      <c r="C72" s="8"/>
      <c r="D72" s="32"/>
      <c r="E72" s="32"/>
      <c r="F72" s="32"/>
      <c r="G72" s="32"/>
      <c r="H72" s="32"/>
      <c r="I72" s="32"/>
      <c r="J72" s="32"/>
      <c r="K72" s="32"/>
      <c r="L72" s="8"/>
      <c r="M72" s="14"/>
      <c r="N72" s="13"/>
      <c r="O72" s="13"/>
      <c r="P72" s="13"/>
      <c r="Q72" s="12"/>
      <c r="R72" s="12"/>
      <c r="S72" s="12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x14ac:dyDescent="0.8">
      <c r="A73" s="8"/>
      <c r="B73" s="8"/>
      <c r="C73" s="8"/>
      <c r="D73" s="32"/>
      <c r="E73" s="32"/>
      <c r="F73" s="32"/>
      <c r="G73" s="32"/>
      <c r="H73" s="32"/>
      <c r="I73" s="32"/>
      <c r="J73" s="32"/>
      <c r="K73" s="32"/>
      <c r="L73" s="8"/>
      <c r="M73" s="14"/>
      <c r="N73" s="13"/>
      <c r="O73" s="13"/>
      <c r="P73" s="13"/>
      <c r="Q73" s="12"/>
      <c r="R73" s="12"/>
      <c r="S73" s="12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x14ac:dyDescent="0.8">
      <c r="A74" s="8"/>
      <c r="B74" s="8"/>
      <c r="C74" s="8"/>
      <c r="D74" s="32"/>
      <c r="E74" s="32"/>
      <c r="F74" s="32"/>
      <c r="G74" s="32"/>
      <c r="H74" s="32"/>
      <c r="I74" s="32"/>
      <c r="J74" s="32"/>
      <c r="K74" s="32"/>
      <c r="L74" s="8"/>
      <c r="M74" s="14"/>
      <c r="N74" s="13"/>
      <c r="O74" s="13"/>
      <c r="P74" s="13"/>
      <c r="Q74" s="12"/>
      <c r="R74" s="12"/>
      <c r="S74" s="12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x14ac:dyDescent="0.8">
      <c r="A75" s="8"/>
      <c r="B75" s="8"/>
      <c r="C75" s="8"/>
      <c r="D75" s="32"/>
      <c r="E75" s="32"/>
      <c r="F75" s="32"/>
      <c r="G75" s="32"/>
      <c r="H75" s="32"/>
      <c r="I75" s="32"/>
      <c r="J75" s="32"/>
      <c r="K75" s="32"/>
      <c r="L75" s="8"/>
      <c r="M75" s="14"/>
      <c r="N75" s="13"/>
      <c r="O75" s="13"/>
      <c r="P75" s="13"/>
      <c r="Q75" s="12"/>
      <c r="R75" s="12"/>
      <c r="S75" s="12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x14ac:dyDescent="0.8">
      <c r="A76" s="8"/>
      <c r="B76" s="8"/>
      <c r="C76" s="8"/>
      <c r="D76" s="32"/>
      <c r="E76" s="32"/>
      <c r="F76" s="32"/>
      <c r="G76" s="32"/>
      <c r="H76" s="32"/>
      <c r="I76" s="32"/>
      <c r="J76" s="32"/>
      <c r="K76" s="32"/>
      <c r="L76" s="8"/>
      <c r="M76" s="14"/>
      <c r="N76" s="13"/>
      <c r="O76" s="13"/>
      <c r="P76" s="13"/>
      <c r="Q76" s="12"/>
      <c r="R76" s="12"/>
      <c r="S76" s="12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x14ac:dyDescent="0.8">
      <c r="A77" s="8"/>
      <c r="B77" s="8"/>
      <c r="C77" s="8"/>
      <c r="D77" s="32"/>
      <c r="E77" s="32"/>
      <c r="F77" s="32"/>
      <c r="G77" s="32"/>
      <c r="H77" s="32"/>
      <c r="I77" s="32"/>
      <c r="J77" s="32"/>
      <c r="K77" s="32"/>
      <c r="L77" s="8"/>
      <c r="M77" s="14"/>
      <c r="N77" s="13"/>
      <c r="O77" s="13"/>
      <c r="P77" s="13"/>
      <c r="Q77" s="12"/>
      <c r="R77" s="12"/>
      <c r="S77" s="12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x14ac:dyDescent="0.8">
      <c r="A78" s="8"/>
      <c r="B78" s="8"/>
      <c r="C78" s="8"/>
      <c r="D78" s="32"/>
      <c r="E78" s="32"/>
      <c r="F78" s="32"/>
      <c r="G78" s="32"/>
      <c r="H78" s="32"/>
      <c r="I78" s="32"/>
      <c r="J78" s="32"/>
      <c r="K78" s="32"/>
      <c r="L78" s="8"/>
      <c r="M78" s="14"/>
      <c r="N78" s="13"/>
      <c r="O78" s="13"/>
      <c r="P78" s="13"/>
      <c r="Q78" s="12"/>
      <c r="R78" s="12"/>
      <c r="S78" s="12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x14ac:dyDescent="0.8">
      <c r="A79" s="8"/>
      <c r="B79" s="8"/>
      <c r="C79" s="8"/>
      <c r="D79" s="32"/>
      <c r="E79" s="32"/>
      <c r="F79" s="32"/>
      <c r="G79" s="32"/>
      <c r="H79" s="32"/>
      <c r="I79" s="32"/>
      <c r="J79" s="32"/>
      <c r="K79" s="32"/>
      <c r="L79" s="8"/>
      <c r="M79" s="14"/>
      <c r="N79" s="13"/>
      <c r="O79" s="13"/>
      <c r="P79" s="13"/>
      <c r="Q79" s="12"/>
      <c r="R79" s="12"/>
      <c r="S79" s="12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x14ac:dyDescent="0.8">
      <c r="A80" s="8"/>
      <c r="B80" s="8"/>
      <c r="C80" s="8"/>
      <c r="D80" s="32"/>
      <c r="E80" s="32"/>
      <c r="F80" s="32"/>
      <c r="G80" s="32"/>
      <c r="H80" s="32"/>
      <c r="I80" s="32"/>
      <c r="J80" s="32"/>
      <c r="K80" s="32"/>
      <c r="L80" s="8"/>
      <c r="M80" s="14"/>
      <c r="N80" s="13"/>
      <c r="O80" s="13"/>
      <c r="P80" s="13"/>
      <c r="Q80" s="12"/>
      <c r="R80" s="12"/>
      <c r="S80" s="12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x14ac:dyDescent="0.8">
      <c r="A81" s="8"/>
      <c r="B81" s="8"/>
      <c r="C81" s="8"/>
      <c r="D81" s="32"/>
      <c r="E81" s="32"/>
      <c r="F81" s="32"/>
      <c r="G81" s="32"/>
      <c r="H81" s="32"/>
      <c r="I81" s="32"/>
      <c r="J81" s="32"/>
      <c r="K81" s="32"/>
      <c r="L81" s="8"/>
      <c r="M81" s="14"/>
      <c r="N81" s="13"/>
      <c r="O81" s="13"/>
      <c r="P81" s="13"/>
      <c r="Q81" s="12"/>
      <c r="R81" s="12"/>
      <c r="S81" s="12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x14ac:dyDescent="0.8">
      <c r="A82" s="8"/>
      <c r="B82" s="8"/>
      <c r="C82" s="8"/>
      <c r="D82" s="32"/>
      <c r="E82" s="32"/>
      <c r="F82" s="32"/>
      <c r="G82" s="32"/>
      <c r="H82" s="32"/>
      <c r="I82" s="32"/>
      <c r="J82" s="32"/>
      <c r="K82" s="32"/>
      <c r="L82" s="8"/>
      <c r="M82" s="14"/>
      <c r="N82" s="13"/>
      <c r="O82" s="13"/>
      <c r="P82" s="13"/>
      <c r="Q82" s="12"/>
      <c r="R82" s="12"/>
      <c r="S82" s="12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x14ac:dyDescent="0.8">
      <c r="A83" s="8"/>
      <c r="B83" s="8"/>
      <c r="C83" s="8"/>
      <c r="D83" s="32"/>
      <c r="E83" s="32"/>
      <c r="F83" s="32"/>
      <c r="G83" s="32"/>
      <c r="H83" s="32"/>
      <c r="I83" s="32"/>
      <c r="J83" s="32"/>
      <c r="K83" s="32"/>
      <c r="L83" s="8"/>
      <c r="M83" s="14"/>
      <c r="N83" s="13"/>
      <c r="O83" s="13"/>
      <c r="P83" s="13"/>
      <c r="Q83" s="12"/>
      <c r="R83" s="12"/>
      <c r="S83" s="12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x14ac:dyDescent="0.8">
      <c r="A84" s="8"/>
      <c r="B84" s="8"/>
      <c r="C84" s="8"/>
      <c r="D84" s="32"/>
      <c r="E84" s="32"/>
      <c r="F84" s="32"/>
      <c r="G84" s="32"/>
      <c r="H84" s="32"/>
      <c r="I84" s="32"/>
      <c r="J84" s="32"/>
      <c r="K84" s="32"/>
      <c r="L84" s="8"/>
      <c r="M84" s="14"/>
      <c r="N84" s="13"/>
      <c r="O84" s="13"/>
      <c r="P84" s="13"/>
      <c r="Q84" s="12"/>
      <c r="R84" s="12"/>
      <c r="S84" s="12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x14ac:dyDescent="0.8">
      <c r="A85" s="8"/>
      <c r="B85" s="8"/>
      <c r="C85" s="8"/>
      <c r="D85" s="32"/>
      <c r="E85" s="32"/>
      <c r="F85" s="32"/>
      <c r="G85" s="32"/>
      <c r="H85" s="32"/>
      <c r="I85" s="32"/>
      <c r="J85" s="32"/>
      <c r="K85" s="32"/>
      <c r="L85" s="8"/>
      <c r="M85" s="14"/>
      <c r="N85" s="13"/>
      <c r="O85" s="13"/>
      <c r="P85" s="13"/>
      <c r="Q85" s="12"/>
      <c r="R85" s="12"/>
      <c r="S85" s="12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x14ac:dyDescent="0.8">
      <c r="A86" s="8"/>
      <c r="B86" s="8"/>
      <c r="C86" s="8"/>
      <c r="D86" s="32"/>
      <c r="E86" s="32"/>
      <c r="F86" s="32"/>
      <c r="G86" s="32"/>
      <c r="H86" s="32"/>
      <c r="I86" s="32"/>
      <c r="J86" s="32"/>
      <c r="K86" s="32"/>
      <c r="L86" s="8"/>
      <c r="M86" s="14"/>
      <c r="N86" s="13"/>
      <c r="O86" s="13"/>
      <c r="P86" s="13"/>
      <c r="Q86" s="12"/>
      <c r="R86" s="12"/>
      <c r="S86" s="12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x14ac:dyDescent="0.8">
      <c r="A87" s="8"/>
      <c r="B87" s="8"/>
      <c r="C87" s="8"/>
      <c r="D87" s="32"/>
      <c r="E87" s="32"/>
      <c r="F87" s="32"/>
      <c r="G87" s="32"/>
      <c r="H87" s="32"/>
      <c r="I87" s="32"/>
      <c r="J87" s="32"/>
      <c r="K87" s="32"/>
      <c r="L87" s="8"/>
      <c r="M87" s="14"/>
      <c r="N87" s="13"/>
      <c r="O87" s="13"/>
      <c r="P87" s="13"/>
      <c r="Q87" s="12"/>
      <c r="R87" s="12"/>
      <c r="S87" s="12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x14ac:dyDescent="0.8">
      <c r="A88" s="8"/>
      <c r="B88" s="8"/>
      <c r="C88" s="8"/>
      <c r="D88" s="32"/>
      <c r="E88" s="32"/>
      <c r="F88" s="32"/>
      <c r="G88" s="32"/>
      <c r="H88" s="32"/>
      <c r="I88" s="32"/>
      <c r="J88" s="32"/>
      <c r="K88" s="32"/>
      <c r="L88" s="8"/>
      <c r="M88" s="14"/>
      <c r="N88" s="13"/>
      <c r="O88" s="13"/>
      <c r="P88" s="13"/>
      <c r="Q88" s="12"/>
      <c r="R88" s="12"/>
      <c r="S88" s="12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x14ac:dyDescent="0.8">
      <c r="A89" s="8"/>
      <c r="B89" s="8"/>
      <c r="C89" s="8"/>
      <c r="D89" s="32"/>
      <c r="E89" s="32"/>
      <c r="F89" s="32"/>
      <c r="G89" s="32"/>
      <c r="H89" s="32"/>
      <c r="I89" s="32"/>
      <c r="J89" s="32"/>
      <c r="K89" s="32"/>
      <c r="L89" s="8"/>
      <c r="M89" s="14"/>
      <c r="N89" s="13"/>
      <c r="O89" s="13"/>
      <c r="P89" s="13"/>
      <c r="Q89" s="12"/>
      <c r="R89" s="12"/>
      <c r="S89" s="12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x14ac:dyDescent="0.8">
      <c r="A90" s="8"/>
      <c r="B90" s="8"/>
      <c r="C90" s="8"/>
      <c r="D90" s="32"/>
      <c r="E90" s="32"/>
      <c r="F90" s="32"/>
      <c r="G90" s="32"/>
      <c r="H90" s="32"/>
      <c r="I90" s="32"/>
      <c r="J90" s="32"/>
      <c r="K90" s="32"/>
      <c r="L90" s="8"/>
      <c r="M90" s="14"/>
      <c r="N90" s="13"/>
      <c r="O90" s="13"/>
      <c r="P90" s="13"/>
      <c r="Q90" s="12"/>
      <c r="R90" s="12"/>
      <c r="S90" s="12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x14ac:dyDescent="0.8">
      <c r="A91" s="8"/>
      <c r="B91" s="8"/>
      <c r="C91" s="8"/>
      <c r="D91" s="32"/>
      <c r="E91" s="32"/>
      <c r="F91" s="32"/>
      <c r="G91" s="32"/>
      <c r="H91" s="32"/>
      <c r="I91" s="32"/>
      <c r="J91" s="32"/>
      <c r="K91" s="32"/>
      <c r="L91" s="8"/>
      <c r="M91" s="14"/>
      <c r="N91" s="13"/>
      <c r="O91" s="13"/>
      <c r="P91" s="13"/>
      <c r="Q91" s="12"/>
      <c r="R91" s="12"/>
      <c r="S91" s="12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x14ac:dyDescent="0.8">
      <c r="A92" s="8"/>
      <c r="B92" s="8"/>
      <c r="C92" s="8"/>
      <c r="D92" s="32"/>
      <c r="E92" s="32"/>
      <c r="F92" s="32"/>
      <c r="G92" s="32"/>
      <c r="H92" s="32"/>
      <c r="I92" s="32"/>
      <c r="J92" s="32"/>
      <c r="K92" s="32"/>
      <c r="L92" s="8"/>
      <c r="M92" s="14"/>
      <c r="N92" s="13"/>
      <c r="O92" s="13"/>
      <c r="P92" s="13"/>
      <c r="Q92" s="12"/>
      <c r="R92" s="12"/>
      <c r="S92" s="12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x14ac:dyDescent="0.8">
      <c r="A93" s="8"/>
      <c r="B93" s="8"/>
      <c r="C93" s="8"/>
      <c r="D93" s="32"/>
      <c r="E93" s="32"/>
      <c r="F93" s="32"/>
      <c r="G93" s="32"/>
      <c r="H93" s="32"/>
      <c r="I93" s="32"/>
      <c r="J93" s="32"/>
      <c r="K93" s="32"/>
      <c r="L93" s="8"/>
      <c r="M93" s="14"/>
      <c r="N93" s="13"/>
      <c r="O93" s="13"/>
      <c r="P93" s="13"/>
      <c r="Q93" s="12"/>
      <c r="R93" s="12"/>
      <c r="S93" s="12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x14ac:dyDescent="0.8">
      <c r="A94" s="8"/>
      <c r="B94" s="8"/>
      <c r="C94" s="8"/>
      <c r="D94" s="32"/>
      <c r="E94" s="32"/>
      <c r="F94" s="32"/>
      <c r="G94" s="32"/>
      <c r="H94" s="32"/>
      <c r="I94" s="32"/>
      <c r="J94" s="32"/>
      <c r="K94" s="32"/>
      <c r="L94" s="8"/>
      <c r="M94" s="14"/>
      <c r="N94" s="13"/>
      <c r="O94" s="13"/>
      <c r="P94" s="13"/>
      <c r="Q94" s="12"/>
      <c r="R94" s="12"/>
      <c r="S94" s="12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x14ac:dyDescent="0.8">
      <c r="A95" s="8"/>
      <c r="B95" s="8"/>
      <c r="C95" s="8"/>
      <c r="D95" s="32"/>
      <c r="E95" s="32"/>
      <c r="F95" s="32"/>
      <c r="G95" s="32"/>
      <c r="H95" s="32"/>
      <c r="I95" s="32"/>
      <c r="J95" s="32"/>
      <c r="K95" s="32"/>
      <c r="L95" s="8"/>
      <c r="M95" s="14"/>
      <c r="N95" s="13"/>
      <c r="O95" s="13"/>
      <c r="P95" s="13"/>
      <c r="Q95" s="12"/>
      <c r="R95" s="12"/>
      <c r="S95" s="12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x14ac:dyDescent="0.8">
      <c r="A96" s="8"/>
      <c r="B96" s="8"/>
      <c r="C96" s="8"/>
      <c r="D96" s="32"/>
      <c r="E96" s="32"/>
      <c r="F96" s="32"/>
      <c r="G96" s="32"/>
      <c r="H96" s="32"/>
      <c r="I96" s="32"/>
      <c r="J96" s="32"/>
      <c r="K96" s="32"/>
      <c r="L96" s="8"/>
      <c r="M96" s="14"/>
      <c r="N96" s="13"/>
      <c r="O96" s="13"/>
      <c r="P96" s="13"/>
      <c r="Q96" s="12"/>
      <c r="R96" s="12"/>
      <c r="S96" s="12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x14ac:dyDescent="0.8">
      <c r="A97" s="8"/>
      <c r="B97" s="8"/>
      <c r="C97" s="8"/>
      <c r="D97" s="32"/>
      <c r="E97" s="32"/>
      <c r="F97" s="32"/>
      <c r="G97" s="32"/>
      <c r="H97" s="32"/>
      <c r="I97" s="32"/>
      <c r="J97" s="32"/>
      <c r="K97" s="32"/>
      <c r="L97" s="8"/>
      <c r="M97" s="14"/>
      <c r="N97" s="13"/>
      <c r="O97" s="13"/>
      <c r="P97" s="13"/>
      <c r="Q97" s="12"/>
      <c r="R97" s="12"/>
      <c r="S97" s="12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x14ac:dyDescent="0.8">
      <c r="A98" s="8"/>
      <c r="B98" s="8"/>
      <c r="C98" s="8"/>
      <c r="D98" s="32"/>
      <c r="E98" s="32"/>
      <c r="F98" s="32"/>
      <c r="G98" s="32"/>
      <c r="H98" s="32"/>
      <c r="I98" s="32"/>
      <c r="J98" s="32"/>
      <c r="K98" s="32"/>
      <c r="L98" s="8"/>
      <c r="M98" s="14"/>
      <c r="N98" s="13"/>
      <c r="O98" s="13"/>
      <c r="P98" s="13"/>
      <c r="Q98" s="12"/>
      <c r="R98" s="12"/>
      <c r="S98" s="12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x14ac:dyDescent="0.8">
      <c r="A99" s="8"/>
      <c r="B99" s="8"/>
      <c r="C99" s="8"/>
      <c r="D99" s="32"/>
      <c r="E99" s="32"/>
      <c r="F99" s="32"/>
      <c r="G99" s="32"/>
      <c r="H99" s="32"/>
      <c r="I99" s="32"/>
      <c r="J99" s="32"/>
      <c r="K99" s="32"/>
      <c r="L99" s="8"/>
      <c r="M99" s="14"/>
      <c r="N99" s="13"/>
      <c r="O99" s="13"/>
      <c r="P99" s="13"/>
      <c r="Q99" s="12"/>
      <c r="R99" s="12"/>
      <c r="S99" s="12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x14ac:dyDescent="0.8">
      <c r="A100" s="8"/>
      <c r="B100" s="8"/>
      <c r="C100" s="8"/>
      <c r="D100" s="32"/>
      <c r="E100" s="32"/>
      <c r="F100" s="32"/>
      <c r="G100" s="32"/>
      <c r="H100" s="32"/>
      <c r="I100" s="32"/>
      <c r="J100" s="32"/>
      <c r="K100" s="32"/>
      <c r="L100" s="8"/>
      <c r="M100" s="14"/>
      <c r="N100" s="13"/>
      <c r="O100" s="13"/>
      <c r="P100" s="13"/>
      <c r="Q100" s="12"/>
      <c r="R100" s="12"/>
      <c r="S100" s="12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x14ac:dyDescent="0.8">
      <c r="A101" s="8"/>
      <c r="B101" s="8"/>
      <c r="C101" s="8"/>
      <c r="D101" s="32"/>
      <c r="E101" s="32"/>
      <c r="F101" s="32"/>
      <c r="G101" s="32"/>
      <c r="H101" s="32"/>
      <c r="I101" s="32"/>
      <c r="J101" s="32"/>
      <c r="K101" s="32"/>
      <c r="L101" s="8"/>
      <c r="M101" s="14"/>
      <c r="N101" s="13"/>
      <c r="O101" s="13"/>
      <c r="P101" s="13"/>
      <c r="Q101" s="12"/>
      <c r="R101" s="12"/>
      <c r="S101" s="12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x14ac:dyDescent="0.8">
      <c r="A102" s="8"/>
      <c r="B102" s="8"/>
      <c r="C102" s="8"/>
      <c r="D102" s="32"/>
      <c r="E102" s="32"/>
      <c r="F102" s="32"/>
      <c r="G102" s="32"/>
      <c r="H102" s="32"/>
      <c r="I102" s="32"/>
      <c r="J102" s="32"/>
      <c r="K102" s="32"/>
      <c r="L102" s="8"/>
      <c r="M102" s="14"/>
      <c r="N102" s="13"/>
      <c r="O102" s="13"/>
      <c r="P102" s="13"/>
      <c r="Q102" s="12"/>
      <c r="R102" s="12"/>
      <c r="S102" s="12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x14ac:dyDescent="0.8">
      <c r="A103" s="8"/>
      <c r="B103" s="8"/>
      <c r="C103" s="8"/>
      <c r="D103" s="32"/>
      <c r="E103" s="32"/>
      <c r="F103" s="32"/>
      <c r="G103" s="32"/>
      <c r="H103" s="32"/>
      <c r="I103" s="32"/>
      <c r="J103" s="32"/>
      <c r="K103" s="32"/>
      <c r="L103" s="8"/>
      <c r="M103" s="14"/>
      <c r="N103" s="13"/>
      <c r="O103" s="13"/>
      <c r="P103" s="13"/>
      <c r="Q103" s="12"/>
      <c r="R103" s="12"/>
      <c r="S103" s="12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x14ac:dyDescent="0.8">
      <c r="A104" s="8"/>
      <c r="B104" s="8"/>
      <c r="C104" s="8"/>
      <c r="D104" s="32"/>
      <c r="E104" s="32"/>
      <c r="F104" s="32"/>
      <c r="G104" s="32"/>
      <c r="H104" s="32"/>
      <c r="I104" s="32"/>
      <c r="J104" s="32"/>
      <c r="K104" s="32"/>
      <c r="L104" s="8"/>
      <c r="M104" s="14"/>
      <c r="N104" s="13"/>
      <c r="O104" s="13"/>
      <c r="P104" s="13"/>
      <c r="Q104" s="12"/>
      <c r="R104" s="12"/>
      <c r="S104" s="12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x14ac:dyDescent="0.8">
      <c r="A105" s="8"/>
      <c r="B105" s="8"/>
      <c r="C105" s="8"/>
      <c r="D105" s="32"/>
      <c r="E105" s="32"/>
      <c r="F105" s="32"/>
      <c r="G105" s="32"/>
      <c r="H105" s="32"/>
      <c r="I105" s="32"/>
      <c r="J105" s="32"/>
      <c r="K105" s="32"/>
      <c r="L105" s="8"/>
      <c r="M105" s="14"/>
      <c r="N105" s="13"/>
      <c r="O105" s="13"/>
      <c r="P105" s="13"/>
      <c r="Q105" s="12"/>
      <c r="R105" s="12"/>
      <c r="S105" s="12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8">
      <c r="A106" s="8"/>
      <c r="B106" s="8"/>
      <c r="C106" s="8"/>
      <c r="D106" s="32"/>
      <c r="E106" s="32"/>
      <c r="F106" s="32"/>
      <c r="G106" s="32"/>
      <c r="H106" s="32"/>
      <c r="I106" s="32"/>
      <c r="J106" s="32"/>
      <c r="K106" s="32"/>
      <c r="L106" s="8"/>
      <c r="M106" s="14"/>
      <c r="N106" s="13"/>
      <c r="O106" s="13"/>
      <c r="P106" s="13"/>
      <c r="Q106" s="12"/>
      <c r="R106" s="12"/>
      <c r="S106" s="12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8">
      <c r="A107" s="8"/>
      <c r="B107" s="8"/>
      <c r="C107" s="8"/>
      <c r="D107" s="32"/>
      <c r="E107" s="32"/>
      <c r="F107" s="32"/>
      <c r="G107" s="32"/>
      <c r="H107" s="32"/>
      <c r="I107" s="32"/>
      <c r="J107" s="32"/>
      <c r="K107" s="32"/>
      <c r="L107" s="8"/>
      <c r="M107" s="14"/>
      <c r="N107" s="13"/>
      <c r="O107" s="13"/>
      <c r="P107" s="13"/>
      <c r="Q107" s="12"/>
      <c r="R107" s="12"/>
      <c r="S107" s="12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8">
      <c r="A108" s="8"/>
      <c r="B108" s="8"/>
      <c r="C108" s="8"/>
      <c r="D108" s="32"/>
      <c r="E108" s="32"/>
      <c r="F108" s="32"/>
      <c r="G108" s="32"/>
      <c r="H108" s="32"/>
      <c r="I108" s="32"/>
      <c r="J108" s="32"/>
      <c r="K108" s="32"/>
      <c r="L108" s="8"/>
      <c r="M108" s="14"/>
      <c r="N108" s="13"/>
      <c r="O108" s="13"/>
      <c r="P108" s="13"/>
      <c r="Q108" s="12"/>
      <c r="R108" s="12"/>
      <c r="S108" s="12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8">
      <c r="A109" s="8"/>
      <c r="B109" s="8"/>
      <c r="C109" s="8"/>
      <c r="D109" s="32"/>
      <c r="E109" s="32"/>
      <c r="F109" s="32"/>
      <c r="G109" s="32"/>
      <c r="H109" s="32"/>
      <c r="I109" s="32"/>
      <c r="J109" s="32"/>
      <c r="K109" s="32"/>
      <c r="L109" s="8"/>
      <c r="M109" s="14"/>
      <c r="N109" s="13"/>
      <c r="O109" s="13"/>
      <c r="P109" s="13"/>
      <c r="Q109" s="12"/>
      <c r="R109" s="12"/>
      <c r="S109" s="12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8">
      <c r="A110" s="8"/>
      <c r="B110" s="8"/>
      <c r="C110" s="8"/>
      <c r="D110" s="32"/>
      <c r="E110" s="32"/>
      <c r="F110" s="32"/>
      <c r="G110" s="32"/>
      <c r="H110" s="32"/>
      <c r="I110" s="32"/>
      <c r="J110" s="32"/>
      <c r="K110" s="32"/>
      <c r="L110" s="8"/>
      <c r="M110" s="14"/>
      <c r="N110" s="13"/>
      <c r="O110" s="13"/>
      <c r="P110" s="13"/>
      <c r="Q110" s="12"/>
      <c r="R110" s="12"/>
      <c r="S110" s="12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8">
      <c r="A111" s="8"/>
      <c r="B111" s="8"/>
      <c r="C111" s="8"/>
      <c r="D111" s="32"/>
      <c r="E111" s="32"/>
      <c r="F111" s="32"/>
      <c r="G111" s="32"/>
      <c r="H111" s="32"/>
      <c r="I111" s="32"/>
      <c r="J111" s="32"/>
      <c r="K111" s="32"/>
      <c r="L111" s="8"/>
      <c r="M111" s="14"/>
      <c r="N111" s="13"/>
      <c r="O111" s="13"/>
      <c r="P111" s="13"/>
      <c r="Q111" s="12"/>
      <c r="R111" s="12"/>
      <c r="S111" s="12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8">
      <c r="A112" s="8"/>
      <c r="B112" s="8"/>
      <c r="C112" s="8"/>
      <c r="D112" s="32"/>
      <c r="E112" s="32"/>
      <c r="F112" s="32"/>
      <c r="G112" s="32"/>
      <c r="H112" s="32"/>
      <c r="I112" s="32"/>
      <c r="J112" s="32"/>
      <c r="K112" s="32"/>
      <c r="L112" s="8"/>
      <c r="M112" s="14"/>
      <c r="N112" s="13"/>
      <c r="O112" s="13"/>
      <c r="P112" s="13"/>
      <c r="Q112" s="12"/>
      <c r="R112" s="12"/>
      <c r="S112" s="12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</sheetData>
  <mergeCells count="7">
    <mergeCell ref="A54:B54"/>
    <mergeCell ref="A1:AJ1"/>
    <mergeCell ref="A21:AJ21"/>
    <mergeCell ref="A33:AJ33"/>
    <mergeCell ref="B2:B3"/>
    <mergeCell ref="A20:B20"/>
    <mergeCell ref="A32:B32"/>
  </mergeCells>
  <pageMargins left="0.11811023622047245" right="0.19685039370078741" top="1.4173228346456694" bottom="7.874015748031496E-2" header="0.35433070866141736" footer="0.31496062992125984"/>
  <pageSetup paperSize="9" scale="27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1" manualBreakCount="1">
    <brk id="3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rightToLeft="1" view="pageBreakPreview" zoomScale="40" zoomScaleNormal="100" zoomScaleSheetLayoutView="40" zoomScalePageLayoutView="40" workbookViewId="0">
      <selection activeCell="B56" sqref="B56"/>
    </sheetView>
  </sheetViews>
  <sheetFormatPr defaultColWidth="9" defaultRowHeight="46.2" x14ac:dyDescent="0.8"/>
  <cols>
    <col min="1" max="1" width="80.3984375" style="4" customWidth="1"/>
    <col min="2" max="2" width="31.09765625" style="4" customWidth="1"/>
    <col min="3" max="3" width="26.19921875" style="30" customWidth="1"/>
    <col min="4" max="4" width="26.69921875" style="30" customWidth="1"/>
    <col min="5" max="5" width="22.09765625" style="30" customWidth="1"/>
    <col min="6" max="6" width="25" style="30" customWidth="1"/>
    <col min="7" max="7" width="26.19921875" style="30" customWidth="1"/>
    <col min="8" max="8" width="28.3984375" style="30" customWidth="1"/>
    <col min="9" max="9" width="24.09765625" style="30" customWidth="1"/>
    <col min="10" max="10" width="23.8984375" style="30" customWidth="1"/>
    <col min="11" max="11" width="22.3984375" style="30" customWidth="1"/>
    <col min="12" max="12" width="0.59765625" style="2" hidden="1" customWidth="1"/>
    <col min="13" max="13" width="24.59765625" style="3" hidden="1" customWidth="1"/>
    <col min="14" max="14" width="24.09765625" style="2" hidden="1" customWidth="1"/>
    <col min="15" max="15" width="24.59765625" style="2" hidden="1" customWidth="1"/>
    <col min="16" max="16" width="23.69921875" style="2" hidden="1" customWidth="1"/>
    <col min="17" max="17" width="23.3984375" style="3" hidden="1" customWidth="1"/>
    <col min="18" max="18" width="25.8984375" style="3" hidden="1" customWidth="1"/>
    <col min="19" max="19" width="24.09765625" style="3" hidden="1" customWidth="1"/>
    <col min="20" max="20" width="24.09765625" style="4" hidden="1" customWidth="1"/>
    <col min="21" max="21" width="25" style="4" hidden="1" customWidth="1"/>
    <col min="22" max="22" width="1.3984375" style="4" hidden="1" customWidth="1"/>
    <col min="23" max="23" width="23.3984375" style="4" hidden="1" customWidth="1"/>
    <col min="24" max="24" width="25" style="4" hidden="1" customWidth="1"/>
    <col min="25" max="25" width="25.3984375" style="4" hidden="1" customWidth="1"/>
    <col min="26" max="26" width="24.09765625" style="4" hidden="1" customWidth="1"/>
    <col min="27" max="27" width="25.8984375" style="4" hidden="1" customWidth="1"/>
    <col min="28" max="35" width="25.59765625" style="4" hidden="1" customWidth="1"/>
    <col min="36" max="36" width="35" style="4" hidden="1" customWidth="1"/>
    <col min="37" max="16384" width="9" style="4"/>
  </cols>
  <sheetData>
    <row r="1" spans="1:36" s="8" customFormat="1" ht="99.9" customHeight="1" thickTop="1" thickBot="1" x14ac:dyDescent="0.85">
      <c r="A1" s="142" t="s">
        <v>277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4"/>
    </row>
    <row r="2" spans="1:36" s="8" customFormat="1" ht="165.75" customHeight="1" thickTop="1" thickBot="1" x14ac:dyDescent="0.85">
      <c r="A2" s="67" t="s">
        <v>0</v>
      </c>
      <c r="B2" s="129" t="s">
        <v>250</v>
      </c>
      <c r="C2" s="69" t="s">
        <v>310</v>
      </c>
      <c r="D2" s="69" t="s">
        <v>2</v>
      </c>
      <c r="E2" s="69" t="s">
        <v>311</v>
      </c>
      <c r="F2" s="69" t="s">
        <v>4</v>
      </c>
      <c r="G2" s="69" t="s">
        <v>311</v>
      </c>
      <c r="H2" s="69" t="s">
        <v>5</v>
      </c>
      <c r="I2" s="69" t="s">
        <v>311</v>
      </c>
      <c r="J2" s="69" t="s">
        <v>95</v>
      </c>
      <c r="K2" s="69" t="s">
        <v>312</v>
      </c>
      <c r="L2" s="41" t="s">
        <v>6</v>
      </c>
      <c r="M2" s="40" t="s">
        <v>3</v>
      </c>
      <c r="N2" s="41" t="s">
        <v>162</v>
      </c>
      <c r="O2" s="41" t="s">
        <v>3</v>
      </c>
      <c r="P2" s="41" t="s">
        <v>163</v>
      </c>
      <c r="Q2" s="40" t="s">
        <v>3</v>
      </c>
      <c r="R2" s="40" t="s">
        <v>164</v>
      </c>
      <c r="S2" s="40" t="s">
        <v>92</v>
      </c>
      <c r="T2" s="40" t="s">
        <v>194</v>
      </c>
      <c r="U2" s="40" t="s">
        <v>3</v>
      </c>
      <c r="V2" s="40" t="s">
        <v>195</v>
      </c>
      <c r="W2" s="40" t="s">
        <v>3</v>
      </c>
      <c r="X2" s="40" t="s">
        <v>196</v>
      </c>
      <c r="Y2" s="40" t="s">
        <v>3</v>
      </c>
      <c r="Z2" s="40" t="s">
        <v>95</v>
      </c>
      <c r="AA2" s="40" t="s">
        <v>92</v>
      </c>
      <c r="AB2" s="40" t="s">
        <v>200</v>
      </c>
      <c r="AC2" s="40" t="s">
        <v>3</v>
      </c>
      <c r="AD2" s="40" t="s">
        <v>201</v>
      </c>
      <c r="AE2" s="40" t="s">
        <v>3</v>
      </c>
      <c r="AF2" s="40" t="s">
        <v>202</v>
      </c>
      <c r="AG2" s="40" t="s">
        <v>3</v>
      </c>
      <c r="AH2" s="40" t="s">
        <v>95</v>
      </c>
      <c r="AI2" s="40" t="s">
        <v>92</v>
      </c>
      <c r="AJ2" s="42" t="s">
        <v>205</v>
      </c>
    </row>
    <row r="3" spans="1:36" ht="63.9" customHeight="1" thickBot="1" x14ac:dyDescent="0.85">
      <c r="A3" s="71" t="s">
        <v>30</v>
      </c>
      <c r="B3" s="130"/>
      <c r="C3" s="72" t="s">
        <v>306</v>
      </c>
      <c r="D3" s="73" t="s">
        <v>48</v>
      </c>
      <c r="E3" s="73" t="s">
        <v>48</v>
      </c>
      <c r="F3" s="73" t="s">
        <v>48</v>
      </c>
      <c r="G3" s="73" t="s">
        <v>48</v>
      </c>
      <c r="H3" s="73" t="s">
        <v>48</v>
      </c>
      <c r="I3" s="73" t="s">
        <v>48</v>
      </c>
      <c r="J3" s="73" t="s">
        <v>48</v>
      </c>
      <c r="K3" s="73" t="s">
        <v>48</v>
      </c>
      <c r="L3" s="26" t="s">
        <v>48</v>
      </c>
      <c r="M3" s="25" t="s">
        <v>48</v>
      </c>
      <c r="N3" s="25" t="s">
        <v>48</v>
      </c>
      <c r="O3" s="25" t="s">
        <v>48</v>
      </c>
      <c r="P3" s="25" t="s">
        <v>48</v>
      </c>
      <c r="Q3" s="25" t="s">
        <v>48</v>
      </c>
      <c r="R3" s="25" t="s">
        <v>48</v>
      </c>
      <c r="S3" s="25" t="s">
        <v>48</v>
      </c>
      <c r="T3" s="25" t="s">
        <v>48</v>
      </c>
      <c r="U3" s="25" t="s">
        <v>48</v>
      </c>
      <c r="V3" s="25" t="s">
        <v>48</v>
      </c>
      <c r="W3" s="25" t="s">
        <v>48</v>
      </c>
      <c r="X3" s="25" t="s">
        <v>48</v>
      </c>
      <c r="Y3" s="25" t="s">
        <v>48</v>
      </c>
      <c r="Z3" s="25" t="s">
        <v>48</v>
      </c>
      <c r="AA3" s="25" t="s">
        <v>48</v>
      </c>
      <c r="AB3" s="25" t="s">
        <v>48</v>
      </c>
      <c r="AC3" s="25" t="s">
        <v>48</v>
      </c>
      <c r="AD3" s="25" t="s">
        <v>48</v>
      </c>
      <c r="AE3" s="25" t="s">
        <v>48</v>
      </c>
      <c r="AF3" s="25" t="s">
        <v>48</v>
      </c>
      <c r="AG3" s="25" t="s">
        <v>48</v>
      </c>
      <c r="AH3" s="25" t="s">
        <v>48</v>
      </c>
      <c r="AI3" s="25" t="s">
        <v>48</v>
      </c>
      <c r="AJ3" s="35" t="s">
        <v>48</v>
      </c>
    </row>
    <row r="4" spans="1:36" ht="63.9" customHeight="1" thickBot="1" x14ac:dyDescent="0.85">
      <c r="A4" s="76" t="s">
        <v>31</v>
      </c>
      <c r="B4" s="101" t="s">
        <v>251</v>
      </c>
      <c r="C4" s="104">
        <v>900</v>
      </c>
      <c r="D4" s="20">
        <v>1000</v>
      </c>
      <c r="E4" s="27">
        <f>(D4/C4)*100</f>
        <v>111.11111111111111</v>
      </c>
      <c r="F4" s="20">
        <v>1000</v>
      </c>
      <c r="G4" s="27">
        <f>(F4/D4)*100</f>
        <v>100</v>
      </c>
      <c r="H4" s="27">
        <v>1000</v>
      </c>
      <c r="I4" s="27">
        <f>(H4/F4)*100</f>
        <v>100</v>
      </c>
      <c r="J4" s="27">
        <f>(D4+F4+H4)/3</f>
        <v>1000</v>
      </c>
      <c r="K4" s="27">
        <f>(E4+G4+I4)/3</f>
        <v>103.7037037037037</v>
      </c>
      <c r="L4" s="26">
        <v>900</v>
      </c>
      <c r="M4" s="25">
        <f>(L4/H4)*100</f>
        <v>90</v>
      </c>
      <c r="N4" s="26">
        <v>863</v>
      </c>
      <c r="O4" s="25">
        <f>(N4/L4)*100</f>
        <v>95.888888888888886</v>
      </c>
      <c r="P4" s="26">
        <v>975</v>
      </c>
      <c r="Q4" s="25">
        <f>P4/N4*100</f>
        <v>112.97798377752028</v>
      </c>
      <c r="R4" s="25">
        <f>(L4+N4+P4)/3</f>
        <v>912.66666666666663</v>
      </c>
      <c r="S4" s="25">
        <f>(M4+O4+Q4)/3</f>
        <v>99.62229088880305</v>
      </c>
      <c r="T4" s="25">
        <v>1000</v>
      </c>
      <c r="U4" s="25">
        <f>T4/P4*100</f>
        <v>102.56410256410255</v>
      </c>
      <c r="V4" s="25">
        <v>1000</v>
      </c>
      <c r="W4" s="25">
        <f t="shared" ref="W4:W10" si="0">V4/T4*100</f>
        <v>100</v>
      </c>
      <c r="X4" s="25">
        <v>1000</v>
      </c>
      <c r="Y4" s="25">
        <f t="shared" ref="Y4:Y10" si="1">X4/V4*100</f>
        <v>100</v>
      </c>
      <c r="Z4" s="25">
        <f t="shared" ref="Z4:AA10" si="2">(T4+V4+X4)/3</f>
        <v>1000</v>
      </c>
      <c r="AA4" s="25">
        <f t="shared" si="2"/>
        <v>100.85470085470085</v>
      </c>
      <c r="AB4" s="25">
        <v>967</v>
      </c>
      <c r="AC4" s="25">
        <f t="shared" ref="AC4:AC19" si="3">(AB4/X4)*100</f>
        <v>96.7</v>
      </c>
      <c r="AD4" s="25">
        <v>1000</v>
      </c>
      <c r="AE4" s="25">
        <f>AD4/AB4*100</f>
        <v>103.41261633919339</v>
      </c>
      <c r="AF4" s="25">
        <v>900</v>
      </c>
      <c r="AG4" s="25">
        <f t="shared" ref="AG4:AG17" si="4">AF4/AD4*100</f>
        <v>90</v>
      </c>
      <c r="AH4" s="25">
        <f t="shared" ref="AH4:AH14" si="5">(AB4+AD4+AF4)/3</f>
        <v>955.66666666666663</v>
      </c>
      <c r="AI4" s="25">
        <f t="shared" ref="AI4:AI14" si="6">(AC4+AE4+AG4)/3</f>
        <v>96.704205446397793</v>
      </c>
      <c r="AJ4" s="35">
        <f t="shared" ref="AJ4:AJ19" si="7">(J4+R4+Z4+AH4)/4</f>
        <v>967.08333333333326</v>
      </c>
    </row>
    <row r="5" spans="1:36" ht="63.9" customHeight="1" thickBot="1" x14ac:dyDescent="0.85">
      <c r="A5" s="76" t="s">
        <v>32</v>
      </c>
      <c r="B5" s="101" t="s">
        <v>251</v>
      </c>
      <c r="C5" s="104">
        <v>5000</v>
      </c>
      <c r="D5" s="20">
        <v>0</v>
      </c>
      <c r="E5" s="24">
        <v>0</v>
      </c>
      <c r="F5" s="20">
        <v>0</v>
      </c>
      <c r="G5" s="27">
        <v>0</v>
      </c>
      <c r="H5" s="24">
        <v>0</v>
      </c>
      <c r="I5" s="27">
        <v>0</v>
      </c>
      <c r="J5" s="24">
        <f t="shared" ref="J5" si="8">(D5+F5+H5)/3</f>
        <v>0</v>
      </c>
      <c r="K5" s="24">
        <f>(E5+G5+I5)/3</f>
        <v>0</v>
      </c>
      <c r="L5" s="23">
        <v>0</v>
      </c>
      <c r="M5" s="22">
        <v>0</v>
      </c>
      <c r="N5" s="23">
        <v>0</v>
      </c>
      <c r="O5" s="22">
        <v>0</v>
      </c>
      <c r="P5" s="23">
        <v>0</v>
      </c>
      <c r="Q5" s="22">
        <v>0</v>
      </c>
      <c r="R5" s="22">
        <v>0</v>
      </c>
      <c r="S5" s="22">
        <v>0</v>
      </c>
      <c r="T5" s="22">
        <v>8000</v>
      </c>
      <c r="U5" s="22">
        <v>0</v>
      </c>
      <c r="V5" s="22">
        <v>9500</v>
      </c>
      <c r="W5" s="22">
        <f>V5/T5*100</f>
        <v>118.75</v>
      </c>
      <c r="X5" s="22">
        <v>7916</v>
      </c>
      <c r="Y5" s="22">
        <f t="shared" si="1"/>
        <v>83.326315789473682</v>
      </c>
      <c r="Z5" s="22">
        <f t="shared" si="2"/>
        <v>8472</v>
      </c>
      <c r="AA5" s="22">
        <f t="shared" si="2"/>
        <v>67.358771929824556</v>
      </c>
      <c r="AB5" s="22">
        <v>8116</v>
      </c>
      <c r="AC5" s="22">
        <f t="shared" si="3"/>
        <v>102.52652854977262</v>
      </c>
      <c r="AD5" s="22">
        <v>8167</v>
      </c>
      <c r="AE5" s="22">
        <f t="shared" ref="AE5:AE19" si="9">AD5/AB5*100</f>
        <v>100.62838836865451</v>
      </c>
      <c r="AF5" s="22">
        <v>5000</v>
      </c>
      <c r="AG5" s="22">
        <f t="shared" si="4"/>
        <v>61.221990939145343</v>
      </c>
      <c r="AH5" s="22">
        <f t="shared" si="5"/>
        <v>7094.333333333333</v>
      </c>
      <c r="AI5" s="22">
        <f t="shared" si="6"/>
        <v>88.125635952524178</v>
      </c>
      <c r="AJ5" s="34">
        <f t="shared" si="7"/>
        <v>3891.583333333333</v>
      </c>
    </row>
    <row r="6" spans="1:36" ht="63.9" customHeight="1" thickBot="1" x14ac:dyDescent="0.85">
      <c r="A6" s="76" t="s">
        <v>33</v>
      </c>
      <c r="B6" s="101" t="s">
        <v>251</v>
      </c>
      <c r="C6" s="104">
        <v>4500</v>
      </c>
      <c r="D6" s="20">
        <v>4000</v>
      </c>
      <c r="E6" s="24">
        <f t="shared" ref="E6:E18" si="10">(D6/C6)*100</f>
        <v>88.888888888888886</v>
      </c>
      <c r="F6" s="20">
        <v>4067</v>
      </c>
      <c r="G6" s="27">
        <f t="shared" ref="G6:G18" si="11">(F6/D6)*100</f>
        <v>101.67500000000001</v>
      </c>
      <c r="H6" s="24">
        <v>3000</v>
      </c>
      <c r="I6" s="27">
        <f t="shared" ref="I6:I18" si="12">(H6/F6)*100</f>
        <v>73.764445537251049</v>
      </c>
      <c r="J6" s="24">
        <f t="shared" ref="J6:J11" si="13">(D6+F6+H6)/3</f>
        <v>3689</v>
      </c>
      <c r="K6" s="24">
        <f t="shared" ref="K6:K11" si="14">(E6+G6+I6)/3</f>
        <v>88.109444808713306</v>
      </c>
      <c r="L6" s="23">
        <v>2000</v>
      </c>
      <c r="M6" s="22">
        <f t="shared" ref="M6:M19" si="15">(L6/H6)*100</f>
        <v>66.666666666666657</v>
      </c>
      <c r="N6" s="23">
        <v>2000</v>
      </c>
      <c r="O6" s="22">
        <f t="shared" ref="O6:O13" si="16">(N6/L6)*100</f>
        <v>100</v>
      </c>
      <c r="P6" s="23">
        <v>2338</v>
      </c>
      <c r="Q6" s="22">
        <f t="shared" ref="Q6:Q13" si="17">P6/N6*100</f>
        <v>116.9</v>
      </c>
      <c r="R6" s="22">
        <f t="shared" ref="R6:S10" si="18">(L6+N6+P6)/3</f>
        <v>2112.6666666666665</v>
      </c>
      <c r="S6" s="22">
        <f t="shared" si="18"/>
        <v>94.522222222222226</v>
      </c>
      <c r="T6" s="22">
        <v>2500</v>
      </c>
      <c r="U6" s="22">
        <f t="shared" ref="U6:U13" si="19">T6/P6*100</f>
        <v>106.92899914456801</v>
      </c>
      <c r="V6" s="22">
        <v>2500</v>
      </c>
      <c r="W6" s="22">
        <f t="shared" si="0"/>
        <v>100</v>
      </c>
      <c r="X6" s="22">
        <v>3000</v>
      </c>
      <c r="Y6" s="22">
        <f t="shared" si="1"/>
        <v>120</v>
      </c>
      <c r="Z6" s="22">
        <f t="shared" si="2"/>
        <v>2666.6666666666665</v>
      </c>
      <c r="AA6" s="22">
        <f t="shared" si="2"/>
        <v>108.97633304818935</v>
      </c>
      <c r="AB6" s="22">
        <v>4500</v>
      </c>
      <c r="AC6" s="22">
        <f t="shared" si="3"/>
        <v>150</v>
      </c>
      <c r="AD6" s="22">
        <v>4500</v>
      </c>
      <c r="AE6" s="22">
        <f t="shared" si="9"/>
        <v>100</v>
      </c>
      <c r="AF6" s="22">
        <v>4500</v>
      </c>
      <c r="AG6" s="22">
        <f t="shared" si="4"/>
        <v>100</v>
      </c>
      <c r="AH6" s="22">
        <f t="shared" si="5"/>
        <v>4500</v>
      </c>
      <c r="AI6" s="22">
        <f t="shared" si="6"/>
        <v>116.66666666666667</v>
      </c>
      <c r="AJ6" s="34">
        <f t="shared" si="7"/>
        <v>3242.083333333333</v>
      </c>
    </row>
    <row r="7" spans="1:36" ht="63.9" customHeight="1" thickBot="1" x14ac:dyDescent="0.85">
      <c r="A7" s="76" t="s">
        <v>34</v>
      </c>
      <c r="B7" s="101" t="s">
        <v>251</v>
      </c>
      <c r="C7" s="104">
        <v>3000</v>
      </c>
      <c r="D7" s="20">
        <v>3000</v>
      </c>
      <c r="E7" s="24">
        <f t="shared" si="10"/>
        <v>100</v>
      </c>
      <c r="F7" s="20">
        <v>3000</v>
      </c>
      <c r="G7" s="27">
        <f t="shared" si="11"/>
        <v>100</v>
      </c>
      <c r="H7" s="24">
        <v>3000</v>
      </c>
      <c r="I7" s="27">
        <f t="shared" si="12"/>
        <v>100</v>
      </c>
      <c r="J7" s="24">
        <f t="shared" si="13"/>
        <v>3000</v>
      </c>
      <c r="K7" s="24">
        <f t="shared" si="14"/>
        <v>100</v>
      </c>
      <c r="L7" s="23">
        <v>2000</v>
      </c>
      <c r="M7" s="22">
        <f t="shared" si="15"/>
        <v>66.666666666666657</v>
      </c>
      <c r="N7" s="23">
        <v>2000</v>
      </c>
      <c r="O7" s="22">
        <f t="shared" si="16"/>
        <v>100</v>
      </c>
      <c r="P7" s="23">
        <v>2000</v>
      </c>
      <c r="Q7" s="22">
        <f t="shared" si="17"/>
        <v>100</v>
      </c>
      <c r="R7" s="22">
        <f t="shared" si="18"/>
        <v>2000</v>
      </c>
      <c r="S7" s="22">
        <f t="shared" si="18"/>
        <v>88.888888888888872</v>
      </c>
      <c r="T7" s="22">
        <v>2125</v>
      </c>
      <c r="U7" s="22">
        <f t="shared" si="19"/>
        <v>106.25</v>
      </c>
      <c r="V7" s="22">
        <v>3500</v>
      </c>
      <c r="W7" s="22">
        <f>V7/T7*100</f>
        <v>164.70588235294116</v>
      </c>
      <c r="X7" s="22">
        <v>4000</v>
      </c>
      <c r="Y7" s="22">
        <f t="shared" si="1"/>
        <v>114.28571428571428</v>
      </c>
      <c r="Z7" s="22">
        <f t="shared" si="2"/>
        <v>3208.3333333333335</v>
      </c>
      <c r="AA7" s="22">
        <f t="shared" si="2"/>
        <v>128.41386554621849</v>
      </c>
      <c r="AB7" s="22">
        <v>2750</v>
      </c>
      <c r="AC7" s="22">
        <f t="shared" si="3"/>
        <v>68.75</v>
      </c>
      <c r="AD7" s="22">
        <v>3000</v>
      </c>
      <c r="AE7" s="22">
        <f t="shared" si="9"/>
        <v>109.09090909090908</v>
      </c>
      <c r="AF7" s="22">
        <v>3000</v>
      </c>
      <c r="AG7" s="22">
        <f t="shared" si="4"/>
        <v>100</v>
      </c>
      <c r="AH7" s="22">
        <f t="shared" si="5"/>
        <v>2916.6666666666665</v>
      </c>
      <c r="AI7" s="22">
        <f t="shared" si="6"/>
        <v>92.61363636363636</v>
      </c>
      <c r="AJ7" s="34">
        <f t="shared" si="7"/>
        <v>2781.25</v>
      </c>
    </row>
    <row r="8" spans="1:36" ht="63.9" customHeight="1" thickBot="1" x14ac:dyDescent="0.85">
      <c r="A8" s="76" t="s">
        <v>35</v>
      </c>
      <c r="B8" s="101" t="s">
        <v>251</v>
      </c>
      <c r="C8" s="104">
        <v>9500</v>
      </c>
      <c r="D8" s="20">
        <v>9000</v>
      </c>
      <c r="E8" s="24">
        <f t="shared" si="10"/>
        <v>94.73684210526315</v>
      </c>
      <c r="F8" s="20">
        <v>7000</v>
      </c>
      <c r="G8" s="27">
        <f t="shared" si="11"/>
        <v>77.777777777777786</v>
      </c>
      <c r="H8" s="24">
        <v>6500</v>
      </c>
      <c r="I8" s="27">
        <f t="shared" si="12"/>
        <v>92.857142857142861</v>
      </c>
      <c r="J8" s="24">
        <f t="shared" si="13"/>
        <v>7500</v>
      </c>
      <c r="K8" s="24">
        <f t="shared" si="14"/>
        <v>88.457254246727942</v>
      </c>
      <c r="L8" s="23">
        <v>7000</v>
      </c>
      <c r="M8" s="22">
        <f t="shared" si="15"/>
        <v>107.69230769230769</v>
      </c>
      <c r="N8" s="23">
        <v>5400</v>
      </c>
      <c r="O8" s="22">
        <f t="shared" si="16"/>
        <v>77.142857142857153</v>
      </c>
      <c r="P8" s="23">
        <v>7513</v>
      </c>
      <c r="Q8" s="22">
        <f t="shared" si="17"/>
        <v>139.12962962962962</v>
      </c>
      <c r="R8" s="22">
        <f t="shared" si="18"/>
        <v>6637.666666666667</v>
      </c>
      <c r="S8" s="22">
        <f t="shared" si="18"/>
        <v>107.98826482159815</v>
      </c>
      <c r="T8" s="22">
        <v>8000</v>
      </c>
      <c r="U8" s="22">
        <f t="shared" si="19"/>
        <v>106.48209769732463</v>
      </c>
      <c r="V8" s="22">
        <v>8000</v>
      </c>
      <c r="W8" s="22">
        <f t="shared" si="0"/>
        <v>100</v>
      </c>
      <c r="X8" s="22">
        <v>7833</v>
      </c>
      <c r="Y8" s="22">
        <f t="shared" si="1"/>
        <v>97.912500000000009</v>
      </c>
      <c r="Z8" s="22">
        <f t="shared" si="2"/>
        <v>7944.333333333333</v>
      </c>
      <c r="AA8" s="22">
        <f t="shared" si="2"/>
        <v>101.4648658991082</v>
      </c>
      <c r="AB8" s="22">
        <v>7000</v>
      </c>
      <c r="AC8" s="22">
        <f t="shared" si="3"/>
        <v>89.365504915102761</v>
      </c>
      <c r="AD8" s="22">
        <v>10000</v>
      </c>
      <c r="AE8" s="22">
        <f t="shared" si="9"/>
        <v>142.85714285714286</v>
      </c>
      <c r="AF8" s="22">
        <v>9500</v>
      </c>
      <c r="AG8" s="22">
        <f t="shared" si="4"/>
        <v>95</v>
      </c>
      <c r="AH8" s="22">
        <f t="shared" si="5"/>
        <v>8833.3333333333339</v>
      </c>
      <c r="AI8" s="22">
        <f t="shared" si="6"/>
        <v>109.07421592408188</v>
      </c>
      <c r="AJ8" s="34">
        <f t="shared" si="7"/>
        <v>7728.8333333333339</v>
      </c>
    </row>
    <row r="9" spans="1:36" ht="63.9" customHeight="1" thickBot="1" x14ac:dyDescent="0.85">
      <c r="A9" s="76" t="s">
        <v>36</v>
      </c>
      <c r="B9" s="101" t="s">
        <v>251</v>
      </c>
      <c r="C9" s="104">
        <v>1200</v>
      </c>
      <c r="D9" s="20">
        <v>800</v>
      </c>
      <c r="E9" s="24">
        <f t="shared" si="10"/>
        <v>66.666666666666657</v>
      </c>
      <c r="F9" s="20">
        <v>800</v>
      </c>
      <c r="G9" s="27">
        <f t="shared" si="11"/>
        <v>100</v>
      </c>
      <c r="H9" s="24">
        <v>800</v>
      </c>
      <c r="I9" s="27">
        <f t="shared" si="12"/>
        <v>100</v>
      </c>
      <c r="J9" s="24">
        <f t="shared" si="13"/>
        <v>800</v>
      </c>
      <c r="K9" s="24">
        <f t="shared" si="14"/>
        <v>88.888888888888872</v>
      </c>
      <c r="L9" s="23">
        <v>800</v>
      </c>
      <c r="M9" s="22">
        <f t="shared" si="15"/>
        <v>100</v>
      </c>
      <c r="N9" s="23">
        <v>863</v>
      </c>
      <c r="O9" s="22">
        <f t="shared" si="16"/>
        <v>107.87500000000001</v>
      </c>
      <c r="P9" s="23">
        <v>700</v>
      </c>
      <c r="Q9" s="22">
        <f t="shared" si="17"/>
        <v>81.112398609501739</v>
      </c>
      <c r="R9" s="22">
        <f t="shared" si="18"/>
        <v>787.66666666666663</v>
      </c>
      <c r="S9" s="22">
        <f t="shared" si="18"/>
        <v>96.329132869833913</v>
      </c>
      <c r="T9" s="22">
        <v>800</v>
      </c>
      <c r="U9" s="22">
        <f t="shared" si="19"/>
        <v>114.28571428571428</v>
      </c>
      <c r="V9" s="22">
        <v>800</v>
      </c>
      <c r="W9" s="22">
        <f t="shared" si="0"/>
        <v>100</v>
      </c>
      <c r="X9" s="22">
        <v>800</v>
      </c>
      <c r="Y9" s="22">
        <f t="shared" si="1"/>
        <v>100</v>
      </c>
      <c r="Z9" s="22">
        <f t="shared" si="2"/>
        <v>800</v>
      </c>
      <c r="AA9" s="22">
        <f t="shared" si="2"/>
        <v>104.76190476190476</v>
      </c>
      <c r="AB9" s="22">
        <v>900</v>
      </c>
      <c r="AC9" s="22">
        <f t="shared" si="3"/>
        <v>112.5</v>
      </c>
      <c r="AD9" s="22">
        <v>700</v>
      </c>
      <c r="AE9" s="22">
        <f t="shared" si="9"/>
        <v>77.777777777777786</v>
      </c>
      <c r="AF9" s="22">
        <v>1200</v>
      </c>
      <c r="AG9" s="22">
        <f t="shared" si="4"/>
        <v>171.42857142857142</v>
      </c>
      <c r="AH9" s="22">
        <f t="shared" si="5"/>
        <v>933.33333333333337</v>
      </c>
      <c r="AI9" s="22">
        <f t="shared" si="6"/>
        <v>120.56878306878305</v>
      </c>
      <c r="AJ9" s="34">
        <f t="shared" si="7"/>
        <v>830.25</v>
      </c>
    </row>
    <row r="10" spans="1:36" ht="63.9" customHeight="1" thickBot="1" x14ac:dyDescent="0.85">
      <c r="A10" s="76" t="s">
        <v>37</v>
      </c>
      <c r="B10" s="101" t="s">
        <v>251</v>
      </c>
      <c r="C10" s="104">
        <v>1000</v>
      </c>
      <c r="D10" s="20">
        <v>800</v>
      </c>
      <c r="E10" s="24">
        <f t="shared" si="10"/>
        <v>80</v>
      </c>
      <c r="F10" s="20">
        <v>700</v>
      </c>
      <c r="G10" s="27">
        <f t="shared" si="11"/>
        <v>87.5</v>
      </c>
      <c r="H10" s="24">
        <v>700</v>
      </c>
      <c r="I10" s="27">
        <f t="shared" si="12"/>
        <v>100</v>
      </c>
      <c r="J10" s="24">
        <f t="shared" si="13"/>
        <v>733.33333333333337</v>
      </c>
      <c r="K10" s="24">
        <f t="shared" si="14"/>
        <v>89.166666666666671</v>
      </c>
      <c r="L10" s="23">
        <v>1000</v>
      </c>
      <c r="M10" s="22">
        <f t="shared" si="15"/>
        <v>142.85714285714286</v>
      </c>
      <c r="N10" s="23">
        <v>875</v>
      </c>
      <c r="O10" s="22">
        <f t="shared" si="16"/>
        <v>87.5</v>
      </c>
      <c r="P10" s="23">
        <v>763</v>
      </c>
      <c r="Q10" s="22">
        <f t="shared" si="17"/>
        <v>87.2</v>
      </c>
      <c r="R10" s="22">
        <f t="shared" si="18"/>
        <v>879.33333333333337</v>
      </c>
      <c r="S10" s="22">
        <f t="shared" si="18"/>
        <v>105.85238095238095</v>
      </c>
      <c r="T10" s="22">
        <v>800</v>
      </c>
      <c r="U10" s="22">
        <f t="shared" si="19"/>
        <v>104.84927916120577</v>
      </c>
      <c r="V10" s="22">
        <v>800</v>
      </c>
      <c r="W10" s="22">
        <f t="shared" si="0"/>
        <v>100</v>
      </c>
      <c r="X10" s="22">
        <v>800</v>
      </c>
      <c r="Y10" s="22">
        <f t="shared" si="1"/>
        <v>100</v>
      </c>
      <c r="Z10" s="22">
        <f t="shared" si="2"/>
        <v>800</v>
      </c>
      <c r="AA10" s="22">
        <f t="shared" si="2"/>
        <v>101.6164263870686</v>
      </c>
      <c r="AB10" s="22">
        <v>1000</v>
      </c>
      <c r="AC10" s="22">
        <f t="shared" si="3"/>
        <v>125</v>
      </c>
      <c r="AD10" s="22">
        <v>800</v>
      </c>
      <c r="AE10" s="22">
        <f t="shared" si="9"/>
        <v>80</v>
      </c>
      <c r="AF10" s="22">
        <v>1000</v>
      </c>
      <c r="AG10" s="22">
        <f t="shared" si="4"/>
        <v>125</v>
      </c>
      <c r="AH10" s="22">
        <f t="shared" si="5"/>
        <v>933.33333333333337</v>
      </c>
      <c r="AI10" s="22">
        <f t="shared" si="6"/>
        <v>110</v>
      </c>
      <c r="AJ10" s="34">
        <f t="shared" si="7"/>
        <v>836.50000000000011</v>
      </c>
    </row>
    <row r="11" spans="1:36" ht="63.9" customHeight="1" thickBot="1" x14ac:dyDescent="0.85">
      <c r="A11" s="76" t="s">
        <v>294</v>
      </c>
      <c r="B11" s="101" t="s">
        <v>251</v>
      </c>
      <c r="C11" s="104">
        <v>0</v>
      </c>
      <c r="D11" s="20">
        <v>0</v>
      </c>
      <c r="E11" s="24">
        <v>0</v>
      </c>
      <c r="F11" s="20">
        <v>0</v>
      </c>
      <c r="G11" s="27">
        <v>0</v>
      </c>
      <c r="H11" s="24">
        <v>0</v>
      </c>
      <c r="I11" s="27">
        <v>0</v>
      </c>
      <c r="J11" s="24">
        <f t="shared" si="13"/>
        <v>0</v>
      </c>
      <c r="K11" s="24">
        <f t="shared" si="14"/>
        <v>0</v>
      </c>
      <c r="L11" s="23"/>
      <c r="M11" s="22"/>
      <c r="N11" s="23"/>
      <c r="O11" s="22"/>
      <c r="P11" s="2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34"/>
    </row>
    <row r="12" spans="1:36" ht="63.9" customHeight="1" thickBot="1" x14ac:dyDescent="0.85">
      <c r="A12" s="76" t="s">
        <v>222</v>
      </c>
      <c r="B12" s="101" t="s">
        <v>251</v>
      </c>
      <c r="C12" s="104">
        <v>4000</v>
      </c>
      <c r="D12" s="20">
        <v>4000</v>
      </c>
      <c r="E12" s="24">
        <f t="shared" si="10"/>
        <v>100</v>
      </c>
      <c r="F12" s="20">
        <v>4000</v>
      </c>
      <c r="G12" s="27">
        <f t="shared" si="11"/>
        <v>100</v>
      </c>
      <c r="H12" s="24">
        <v>4000</v>
      </c>
      <c r="I12" s="27">
        <f t="shared" si="12"/>
        <v>100</v>
      </c>
      <c r="J12" s="24">
        <f t="shared" ref="J12:K19" si="20">(D12+F12+H12)/3</f>
        <v>4000</v>
      </c>
      <c r="K12" s="24">
        <f t="shared" si="20"/>
        <v>100</v>
      </c>
      <c r="L12" s="23">
        <v>12000</v>
      </c>
      <c r="M12" s="22">
        <f t="shared" si="15"/>
        <v>300</v>
      </c>
      <c r="N12" s="23">
        <v>12000</v>
      </c>
      <c r="O12" s="22">
        <f t="shared" si="16"/>
        <v>100</v>
      </c>
      <c r="P12" s="23">
        <v>12000</v>
      </c>
      <c r="Q12" s="22">
        <f t="shared" si="17"/>
        <v>100</v>
      </c>
      <c r="R12" s="22">
        <f>(L12+N12+P12)/3</f>
        <v>12000</v>
      </c>
      <c r="S12" s="22">
        <f>(M12+O12+Q12)/3</f>
        <v>166.66666666666666</v>
      </c>
      <c r="T12" s="22">
        <v>12000</v>
      </c>
      <c r="U12" s="22">
        <f t="shared" si="19"/>
        <v>100</v>
      </c>
      <c r="V12" s="22">
        <v>12000</v>
      </c>
      <c r="W12" s="22">
        <f>V12/T12*100</f>
        <v>100</v>
      </c>
      <c r="X12" s="22">
        <v>12000</v>
      </c>
      <c r="Y12" s="22">
        <f t="shared" ref="Y12:Y19" si="21">X12/V12*100</f>
        <v>100</v>
      </c>
      <c r="Z12" s="22">
        <f t="shared" ref="Z12:AA19" si="22">(T12+V12+X12)/3</f>
        <v>12000</v>
      </c>
      <c r="AA12" s="22">
        <f t="shared" si="22"/>
        <v>100</v>
      </c>
      <c r="AB12" s="22">
        <v>4100</v>
      </c>
      <c r="AC12" s="22">
        <f t="shared" si="3"/>
        <v>34.166666666666664</v>
      </c>
      <c r="AD12" s="22">
        <v>4100</v>
      </c>
      <c r="AE12" s="22">
        <f t="shared" si="9"/>
        <v>100</v>
      </c>
      <c r="AF12" s="22">
        <v>4000</v>
      </c>
      <c r="AG12" s="22">
        <f t="shared" si="4"/>
        <v>97.560975609756099</v>
      </c>
      <c r="AH12" s="22">
        <f t="shared" si="5"/>
        <v>4066.6666666666665</v>
      </c>
      <c r="AI12" s="22">
        <f t="shared" si="6"/>
        <v>77.242547425474257</v>
      </c>
      <c r="AJ12" s="34">
        <f t="shared" si="7"/>
        <v>8016.666666666667</v>
      </c>
    </row>
    <row r="13" spans="1:36" ht="63.9" customHeight="1" thickBot="1" x14ac:dyDescent="0.85">
      <c r="A13" s="76" t="s">
        <v>38</v>
      </c>
      <c r="B13" s="101" t="s">
        <v>251</v>
      </c>
      <c r="C13" s="104">
        <v>1200</v>
      </c>
      <c r="D13" s="20">
        <v>1500</v>
      </c>
      <c r="E13" s="24">
        <f t="shared" si="10"/>
        <v>125</v>
      </c>
      <c r="F13" s="20">
        <v>1500</v>
      </c>
      <c r="G13" s="27">
        <f t="shared" si="11"/>
        <v>100</v>
      </c>
      <c r="H13" s="24">
        <v>1500</v>
      </c>
      <c r="I13" s="27">
        <f>(H13/F13)*100</f>
        <v>100</v>
      </c>
      <c r="J13" s="24">
        <f t="shared" si="20"/>
        <v>1500</v>
      </c>
      <c r="K13" s="24">
        <f t="shared" si="20"/>
        <v>108.33333333333333</v>
      </c>
      <c r="L13" s="23">
        <v>800</v>
      </c>
      <c r="M13" s="22">
        <f t="shared" si="15"/>
        <v>53.333333333333336</v>
      </c>
      <c r="N13" s="23">
        <v>800</v>
      </c>
      <c r="O13" s="22">
        <f t="shared" si="16"/>
        <v>100</v>
      </c>
      <c r="P13" s="23">
        <v>825</v>
      </c>
      <c r="Q13" s="22">
        <f t="shared" si="17"/>
        <v>103.125</v>
      </c>
      <c r="R13" s="22">
        <f>(L13+N13+P13)/3</f>
        <v>808.33333333333337</v>
      </c>
      <c r="S13" s="22">
        <f>(M13+O13+Q13)/3</f>
        <v>85.486111111111128</v>
      </c>
      <c r="T13" s="22">
        <v>1000</v>
      </c>
      <c r="U13" s="22">
        <f t="shared" si="19"/>
        <v>121.21212121212122</v>
      </c>
      <c r="V13" s="22">
        <v>1000</v>
      </c>
      <c r="W13" s="22">
        <f>V13/T13*100</f>
        <v>100</v>
      </c>
      <c r="X13" s="22">
        <v>1000</v>
      </c>
      <c r="Y13" s="22">
        <f t="shared" si="21"/>
        <v>100</v>
      </c>
      <c r="Z13" s="22">
        <f t="shared" si="22"/>
        <v>1000</v>
      </c>
      <c r="AA13" s="22">
        <f t="shared" si="22"/>
        <v>107.07070707070709</v>
      </c>
      <c r="AB13" s="22">
        <v>1100</v>
      </c>
      <c r="AC13" s="22">
        <f t="shared" si="3"/>
        <v>110.00000000000001</v>
      </c>
      <c r="AD13" s="22">
        <v>1000</v>
      </c>
      <c r="AE13" s="22">
        <f t="shared" si="9"/>
        <v>90.909090909090907</v>
      </c>
      <c r="AF13" s="22">
        <v>1200</v>
      </c>
      <c r="AG13" s="22">
        <f t="shared" si="4"/>
        <v>120</v>
      </c>
      <c r="AH13" s="22">
        <f t="shared" si="5"/>
        <v>1100</v>
      </c>
      <c r="AI13" s="22">
        <f t="shared" si="6"/>
        <v>106.96969696969698</v>
      </c>
      <c r="AJ13" s="34">
        <f t="shared" si="7"/>
        <v>1102.0833333333335</v>
      </c>
    </row>
    <row r="14" spans="1:36" ht="63.9" customHeight="1" thickBot="1" x14ac:dyDescent="0.85">
      <c r="A14" s="76" t="s">
        <v>39</v>
      </c>
      <c r="B14" s="101" t="s">
        <v>251</v>
      </c>
      <c r="C14" s="104">
        <v>2500</v>
      </c>
      <c r="D14" s="20">
        <v>3000</v>
      </c>
      <c r="E14" s="24">
        <f t="shared" si="10"/>
        <v>120</v>
      </c>
      <c r="F14" s="20">
        <v>3000</v>
      </c>
      <c r="G14" s="27">
        <f t="shared" si="11"/>
        <v>100</v>
      </c>
      <c r="H14" s="24">
        <v>0</v>
      </c>
      <c r="I14" s="27">
        <f t="shared" si="12"/>
        <v>0</v>
      </c>
      <c r="J14" s="24">
        <f>(D14+F14+H14)/2</f>
        <v>3000</v>
      </c>
      <c r="K14" s="24">
        <f t="shared" si="20"/>
        <v>73.333333333333329</v>
      </c>
      <c r="L14" s="23">
        <v>0</v>
      </c>
      <c r="M14" s="22">
        <v>0</v>
      </c>
      <c r="N14" s="23">
        <v>0</v>
      </c>
      <c r="O14" s="22">
        <v>0</v>
      </c>
      <c r="P14" s="23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3500</v>
      </c>
      <c r="W14" s="22">
        <v>0</v>
      </c>
      <c r="X14" s="22">
        <v>2583</v>
      </c>
      <c r="Y14" s="22">
        <f t="shared" si="21"/>
        <v>73.8</v>
      </c>
      <c r="Z14" s="22">
        <f t="shared" si="22"/>
        <v>2027.6666666666667</v>
      </c>
      <c r="AA14" s="22">
        <f t="shared" si="22"/>
        <v>24.599999999999998</v>
      </c>
      <c r="AB14" s="22">
        <v>1850</v>
      </c>
      <c r="AC14" s="22">
        <f t="shared" si="3"/>
        <v>71.622144792876497</v>
      </c>
      <c r="AD14" s="22">
        <v>2000</v>
      </c>
      <c r="AE14" s="22">
        <f t="shared" si="9"/>
        <v>108.10810810810811</v>
      </c>
      <c r="AF14" s="22">
        <v>2500</v>
      </c>
      <c r="AG14" s="22">
        <f t="shared" si="4"/>
        <v>125</v>
      </c>
      <c r="AH14" s="22">
        <f t="shared" si="5"/>
        <v>2116.6666666666665</v>
      </c>
      <c r="AI14" s="22">
        <f t="shared" si="6"/>
        <v>101.57675096699488</v>
      </c>
      <c r="AJ14" s="34">
        <f t="shared" si="7"/>
        <v>1786.0833333333335</v>
      </c>
    </row>
    <row r="15" spans="1:36" ht="63.9" customHeight="1" thickBot="1" x14ac:dyDescent="0.85">
      <c r="A15" s="76" t="s">
        <v>223</v>
      </c>
      <c r="B15" s="101" t="s">
        <v>251</v>
      </c>
      <c r="C15" s="104">
        <v>4800</v>
      </c>
      <c r="D15" s="20">
        <v>7000</v>
      </c>
      <c r="E15" s="24">
        <f t="shared" si="10"/>
        <v>145.83333333333331</v>
      </c>
      <c r="F15" s="20">
        <v>0</v>
      </c>
      <c r="G15" s="27">
        <f t="shared" si="11"/>
        <v>0</v>
      </c>
      <c r="H15" s="24">
        <v>0</v>
      </c>
      <c r="I15" s="27">
        <v>0</v>
      </c>
      <c r="J15" s="24">
        <f>(D15+F15+H15)/1</f>
        <v>7000</v>
      </c>
      <c r="K15" s="24">
        <v>0</v>
      </c>
      <c r="L15" s="23"/>
      <c r="M15" s="22"/>
      <c r="N15" s="23"/>
      <c r="O15" s="22"/>
      <c r="P15" s="23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34"/>
    </row>
    <row r="16" spans="1:36" ht="63.9" customHeight="1" thickBot="1" x14ac:dyDescent="0.85">
      <c r="A16" s="76" t="s">
        <v>40</v>
      </c>
      <c r="B16" s="101" t="s">
        <v>251</v>
      </c>
      <c r="C16" s="104">
        <v>0</v>
      </c>
      <c r="D16" s="21">
        <v>0</v>
      </c>
      <c r="E16" s="24">
        <v>0</v>
      </c>
      <c r="F16" s="20">
        <v>0</v>
      </c>
      <c r="G16" s="27">
        <v>0</v>
      </c>
      <c r="H16" s="24">
        <v>0</v>
      </c>
      <c r="I16" s="27">
        <v>0</v>
      </c>
      <c r="J16" s="24">
        <f t="shared" ref="J16" si="23">(D16+F16+H16)/3</f>
        <v>0</v>
      </c>
      <c r="K16" s="24">
        <f t="shared" ref="K16" si="24">(E16+G16+I16)/3</f>
        <v>0</v>
      </c>
      <c r="L16" s="23"/>
      <c r="M16" s="22"/>
      <c r="N16" s="23"/>
      <c r="O16" s="22"/>
      <c r="P16" s="2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4"/>
    </row>
    <row r="17" spans="1:36" ht="63.75" customHeight="1" thickBot="1" x14ac:dyDescent="0.85">
      <c r="A17" s="76" t="s">
        <v>41</v>
      </c>
      <c r="B17" s="101" t="s">
        <v>251</v>
      </c>
      <c r="C17" s="104">
        <v>0</v>
      </c>
      <c r="D17" s="20">
        <v>0</v>
      </c>
      <c r="E17" s="24">
        <v>0</v>
      </c>
      <c r="F17" s="20">
        <v>2750</v>
      </c>
      <c r="G17" s="27">
        <v>0</v>
      </c>
      <c r="H17" s="24">
        <v>2500</v>
      </c>
      <c r="I17" s="27">
        <f t="shared" si="12"/>
        <v>90.909090909090907</v>
      </c>
      <c r="J17" s="24">
        <f>(D17+F17+H17)/2</f>
        <v>2625</v>
      </c>
      <c r="K17" s="24">
        <f>(E17+G17+I17)/1</f>
        <v>90.909090909090907</v>
      </c>
      <c r="L17" s="23">
        <v>2500</v>
      </c>
      <c r="M17" s="22">
        <f>(L17/H17)*100</f>
        <v>100</v>
      </c>
      <c r="N17" s="23">
        <v>2000</v>
      </c>
      <c r="O17" s="22">
        <f>(N17/L17)*100</f>
        <v>80</v>
      </c>
      <c r="P17" s="23">
        <v>2313</v>
      </c>
      <c r="Q17" s="22">
        <f>P17/N17*100</f>
        <v>115.65</v>
      </c>
      <c r="R17" s="22">
        <f t="shared" ref="R17:S19" si="25">(L17+N17+P17)/3</f>
        <v>2271</v>
      </c>
      <c r="S17" s="22">
        <f t="shared" si="25"/>
        <v>98.55</v>
      </c>
      <c r="T17" s="22">
        <v>2500</v>
      </c>
      <c r="U17" s="22">
        <f>T17/P17*100</f>
        <v>108.08473843493299</v>
      </c>
      <c r="V17" s="22">
        <v>2500</v>
      </c>
      <c r="W17" s="22">
        <f>V17/T17*100</f>
        <v>100</v>
      </c>
      <c r="X17" s="22">
        <v>2583</v>
      </c>
      <c r="Y17" s="22">
        <f t="shared" si="21"/>
        <v>103.32</v>
      </c>
      <c r="Z17" s="22">
        <f t="shared" si="22"/>
        <v>2527.6666666666665</v>
      </c>
      <c r="AA17" s="22">
        <f t="shared" si="22"/>
        <v>103.801579478311</v>
      </c>
      <c r="AB17" s="22">
        <v>0</v>
      </c>
      <c r="AC17" s="22">
        <f t="shared" si="3"/>
        <v>0</v>
      </c>
      <c r="AD17" s="22">
        <v>0</v>
      </c>
      <c r="AE17" s="22">
        <v>0</v>
      </c>
      <c r="AF17" s="22">
        <v>0</v>
      </c>
      <c r="AG17" s="22" t="e">
        <f t="shared" si="4"/>
        <v>#DIV/0!</v>
      </c>
      <c r="AH17" s="22">
        <v>0</v>
      </c>
      <c r="AI17" s="22">
        <v>0</v>
      </c>
      <c r="AJ17" s="34">
        <f t="shared" si="7"/>
        <v>1855.9166666666665</v>
      </c>
    </row>
    <row r="18" spans="1:36" ht="63.9" customHeight="1" thickBot="1" x14ac:dyDescent="0.85">
      <c r="A18" s="76" t="s">
        <v>42</v>
      </c>
      <c r="B18" s="101" t="s">
        <v>251</v>
      </c>
      <c r="C18" s="104">
        <v>30000</v>
      </c>
      <c r="D18" s="20">
        <v>31000</v>
      </c>
      <c r="E18" s="24">
        <f t="shared" si="10"/>
        <v>103.33333333333334</v>
      </c>
      <c r="F18" s="20">
        <v>31000</v>
      </c>
      <c r="G18" s="27">
        <f t="shared" si="11"/>
        <v>100</v>
      </c>
      <c r="H18" s="24">
        <v>34000</v>
      </c>
      <c r="I18" s="27">
        <f t="shared" si="12"/>
        <v>109.6774193548387</v>
      </c>
      <c r="J18" s="24">
        <f t="shared" si="20"/>
        <v>32000</v>
      </c>
      <c r="K18" s="24">
        <f t="shared" si="20"/>
        <v>104.33691756272401</v>
      </c>
      <c r="L18" s="23">
        <v>1500</v>
      </c>
      <c r="M18" s="22">
        <f t="shared" si="15"/>
        <v>4.4117647058823533</v>
      </c>
      <c r="N18" s="23">
        <v>1050</v>
      </c>
      <c r="O18" s="22">
        <f>(N18/L18)*100</f>
        <v>70</v>
      </c>
      <c r="P18" s="23">
        <v>1288</v>
      </c>
      <c r="Q18" s="22">
        <f>P18/N18*100</f>
        <v>122.66666666666666</v>
      </c>
      <c r="R18" s="22">
        <f t="shared" si="25"/>
        <v>1279.3333333333333</v>
      </c>
      <c r="S18" s="22">
        <f t="shared" si="25"/>
        <v>65.69281045751633</v>
      </c>
      <c r="T18" s="22">
        <v>1663</v>
      </c>
      <c r="U18" s="22">
        <f>T18/P18*100</f>
        <v>129.11490683229815</v>
      </c>
      <c r="V18" s="22">
        <v>3000</v>
      </c>
      <c r="W18" s="22">
        <f>V18/T18*100</f>
        <v>180.39687312086591</v>
      </c>
      <c r="X18" s="22">
        <v>3000</v>
      </c>
      <c r="Y18" s="22">
        <f t="shared" si="21"/>
        <v>100</v>
      </c>
      <c r="Z18" s="22">
        <f t="shared" si="22"/>
        <v>2554.3333333333335</v>
      </c>
      <c r="AA18" s="22">
        <f t="shared" si="22"/>
        <v>136.50392665105468</v>
      </c>
      <c r="AB18" s="22">
        <v>0</v>
      </c>
      <c r="AC18" s="22">
        <f t="shared" si="3"/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34">
        <f t="shared" si="7"/>
        <v>8958.4166666666679</v>
      </c>
    </row>
    <row r="19" spans="1:36" ht="63.9" customHeight="1" thickBot="1" x14ac:dyDescent="0.85">
      <c r="A19" s="145" t="s">
        <v>14</v>
      </c>
      <c r="B19" s="146"/>
      <c r="C19" s="105">
        <f>SUM(C4:C18)</f>
        <v>67600</v>
      </c>
      <c r="D19" s="54">
        <f>SUM(D4:D18)</f>
        <v>65100</v>
      </c>
      <c r="E19" s="28">
        <f>(D19/C19)*100</f>
        <v>96.301775147928993</v>
      </c>
      <c r="F19" s="28">
        <f>SUM(F4:F18)</f>
        <v>58817</v>
      </c>
      <c r="G19" s="28">
        <f t="shared" ref="G19" si="26">(F19/D19)*100</f>
        <v>90.348694316436251</v>
      </c>
      <c r="H19" s="28">
        <f>SUM(H4:H18)</f>
        <v>57000</v>
      </c>
      <c r="I19" s="28">
        <f>(H19/F19)*100</f>
        <v>96.910757094037436</v>
      </c>
      <c r="J19" s="28">
        <f t="shared" si="20"/>
        <v>60305.666666666664</v>
      </c>
      <c r="K19" s="28">
        <f t="shared" si="20"/>
        <v>94.520408852800884</v>
      </c>
      <c r="L19" s="23">
        <v>29500</v>
      </c>
      <c r="M19" s="22">
        <f t="shared" si="15"/>
        <v>51.754385964912288</v>
      </c>
      <c r="N19" s="23">
        <v>28350</v>
      </c>
      <c r="O19" s="22">
        <f>(N19/L19)*100</f>
        <v>96.101694915254228</v>
      </c>
      <c r="P19" s="23">
        <v>28813</v>
      </c>
      <c r="Q19" s="22">
        <f>P19/N19*100</f>
        <v>101.63315696649029</v>
      </c>
      <c r="R19" s="22">
        <f t="shared" si="25"/>
        <v>28887.666666666668</v>
      </c>
      <c r="S19" s="22">
        <f t="shared" si="25"/>
        <v>83.163079282218931</v>
      </c>
      <c r="T19" s="22">
        <v>29375</v>
      </c>
      <c r="U19" s="22">
        <f>T19/P19*100</f>
        <v>101.9505084510464</v>
      </c>
      <c r="V19" s="22">
        <v>26250</v>
      </c>
      <c r="W19" s="22">
        <f>V19/T19*100</f>
        <v>89.361702127659569</v>
      </c>
      <c r="X19" s="22">
        <v>26500</v>
      </c>
      <c r="Y19" s="22">
        <f t="shared" si="21"/>
        <v>100.95238095238095</v>
      </c>
      <c r="Z19" s="22">
        <f t="shared" si="22"/>
        <v>27375</v>
      </c>
      <c r="AA19" s="22">
        <f t="shared" si="22"/>
        <v>97.421530510362302</v>
      </c>
      <c r="AB19" s="22">
        <v>28000</v>
      </c>
      <c r="AC19" s="22">
        <f t="shared" si="3"/>
        <v>105.66037735849056</v>
      </c>
      <c r="AD19" s="22">
        <v>29833</v>
      </c>
      <c r="AE19" s="22">
        <f t="shared" si="9"/>
        <v>106.54642857142858</v>
      </c>
      <c r="AF19" s="22">
        <v>30000</v>
      </c>
      <c r="AG19" s="22">
        <f>AF19/AD19*100</f>
        <v>100.55978279086916</v>
      </c>
      <c r="AH19" s="22">
        <f>(AB19+AD19+AF19)/3</f>
        <v>29277.666666666668</v>
      </c>
      <c r="AI19" s="22">
        <f>(AC19+AE19+AG19)/3</f>
        <v>104.25552957359611</v>
      </c>
      <c r="AJ19" s="34">
        <f t="shared" si="7"/>
        <v>36461.5</v>
      </c>
    </row>
    <row r="20" spans="1:36" ht="63.9" customHeight="1" thickBot="1" x14ac:dyDescent="0.85">
      <c r="A20" s="135" t="s">
        <v>43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8"/>
    </row>
    <row r="21" spans="1:36" ht="63.9" customHeight="1" thickBot="1" x14ac:dyDescent="0.85">
      <c r="A21" s="100" t="s">
        <v>224</v>
      </c>
      <c r="B21" s="95" t="s">
        <v>251</v>
      </c>
      <c r="C21" s="95">
        <v>12000</v>
      </c>
      <c r="D21" s="95">
        <v>12000</v>
      </c>
      <c r="E21" s="96">
        <f>(D21/C21)*100</f>
        <v>100</v>
      </c>
      <c r="F21" s="95">
        <v>12000</v>
      </c>
      <c r="G21" s="96">
        <f t="shared" ref="G21:G30" si="27">(F21/D21)*100</f>
        <v>100</v>
      </c>
      <c r="H21" s="96">
        <v>12000</v>
      </c>
      <c r="I21" s="96">
        <f t="shared" ref="I21:I30" si="28">(H21/F21)*100</f>
        <v>100</v>
      </c>
      <c r="J21" s="96">
        <f t="shared" ref="J21:K30" si="29">(D21+F21+H21)/3</f>
        <v>12000</v>
      </c>
      <c r="K21" s="96">
        <f t="shared" si="29"/>
        <v>100</v>
      </c>
      <c r="L21" s="97">
        <v>12000</v>
      </c>
      <c r="M21" s="98">
        <f t="shared" ref="M21:M30" si="30">(L21/H21)*100</f>
        <v>100</v>
      </c>
      <c r="N21" s="97">
        <v>12000</v>
      </c>
      <c r="O21" s="98">
        <f t="shared" ref="O21:O30" si="31">(N21/L21)*100</f>
        <v>100</v>
      </c>
      <c r="P21" s="97">
        <v>12000</v>
      </c>
      <c r="Q21" s="98">
        <f t="shared" ref="Q21:Q29" si="32">P21/N21*100</f>
        <v>100</v>
      </c>
      <c r="R21" s="98">
        <f>(L21+N21+P21)/3</f>
        <v>12000</v>
      </c>
      <c r="S21" s="98">
        <f>(M21+O21+Q21)/3</f>
        <v>100</v>
      </c>
      <c r="T21" s="98">
        <v>12000</v>
      </c>
      <c r="U21" s="98">
        <f t="shared" ref="U21:U30" si="33">T21/P21*100</f>
        <v>100</v>
      </c>
      <c r="V21" s="98">
        <v>12000</v>
      </c>
      <c r="W21" s="98">
        <f t="shared" ref="W21:W29" si="34">V21/T21*100</f>
        <v>100</v>
      </c>
      <c r="X21" s="98">
        <v>12000</v>
      </c>
      <c r="Y21" s="98">
        <f t="shared" ref="Y21:Y30" si="35">X21/V21*100</f>
        <v>100</v>
      </c>
      <c r="Z21" s="98">
        <f t="shared" ref="Z21:AA30" si="36">(T21+V21+X21)/3</f>
        <v>12000</v>
      </c>
      <c r="AA21" s="98">
        <f t="shared" si="36"/>
        <v>100</v>
      </c>
      <c r="AB21" s="98">
        <v>12000</v>
      </c>
      <c r="AC21" s="98">
        <f t="shared" ref="AC21:AC51" si="37">(AB21/X21)*100</f>
        <v>100</v>
      </c>
      <c r="AD21" s="98">
        <v>12000</v>
      </c>
      <c r="AE21" s="98">
        <f>AD21/AB21*100</f>
        <v>100</v>
      </c>
      <c r="AF21" s="98">
        <v>12000</v>
      </c>
      <c r="AG21" s="98">
        <f>AF21/AD21*100</f>
        <v>100</v>
      </c>
      <c r="AH21" s="98">
        <f t="shared" ref="AH21:AI30" si="38">(AB21+AD21+AF21)/3</f>
        <v>12000</v>
      </c>
      <c r="AI21" s="98">
        <f t="shared" si="38"/>
        <v>100</v>
      </c>
      <c r="AJ21" s="99">
        <f t="shared" ref="AJ21:AJ30" si="39">(J21+R21+Z21+AH21)/4</f>
        <v>12000</v>
      </c>
    </row>
    <row r="22" spans="1:36" ht="63.9" customHeight="1" thickBot="1" x14ac:dyDescent="0.85">
      <c r="A22" s="92" t="s">
        <v>225</v>
      </c>
      <c r="B22" s="102" t="s">
        <v>251</v>
      </c>
      <c r="C22" s="104">
        <v>0</v>
      </c>
      <c r="D22" s="20">
        <v>0</v>
      </c>
      <c r="E22" s="24">
        <v>0</v>
      </c>
      <c r="F22" s="20">
        <v>0</v>
      </c>
      <c r="G22" s="24">
        <v>0</v>
      </c>
      <c r="H22" s="24">
        <v>0</v>
      </c>
      <c r="I22" s="24">
        <v>0</v>
      </c>
      <c r="J22" s="24">
        <f t="shared" ref="J22:J24" si="40">(D22+F22+H22)/3</f>
        <v>0</v>
      </c>
      <c r="K22" s="24">
        <f t="shared" ref="K22:K24" si="41">(E22+G22+I22)/3</f>
        <v>0</v>
      </c>
      <c r="L22" s="23"/>
      <c r="M22" s="22"/>
      <c r="N22" s="23"/>
      <c r="O22" s="22"/>
      <c r="P22" s="23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34"/>
    </row>
    <row r="23" spans="1:36" ht="63.9" customHeight="1" thickBot="1" x14ac:dyDescent="0.85">
      <c r="A23" s="92" t="s">
        <v>226</v>
      </c>
      <c r="B23" s="102" t="s">
        <v>251</v>
      </c>
      <c r="C23" s="104">
        <v>12000</v>
      </c>
      <c r="D23" s="20">
        <v>12000</v>
      </c>
      <c r="E23" s="24">
        <f t="shared" ref="E23" si="42">(D23/C23)*100</f>
        <v>100</v>
      </c>
      <c r="F23" s="20">
        <v>12000</v>
      </c>
      <c r="G23" s="24">
        <f t="shared" si="27"/>
        <v>100</v>
      </c>
      <c r="H23" s="24">
        <v>12000</v>
      </c>
      <c r="I23" s="24">
        <f t="shared" ref="I23:I24" si="43">(H23/F23)*100</f>
        <v>100</v>
      </c>
      <c r="J23" s="24">
        <f t="shared" si="40"/>
        <v>12000</v>
      </c>
      <c r="K23" s="24">
        <f t="shared" si="41"/>
        <v>100</v>
      </c>
      <c r="L23" s="23"/>
      <c r="M23" s="22"/>
      <c r="N23" s="23"/>
      <c r="O23" s="22"/>
      <c r="P23" s="23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34"/>
    </row>
    <row r="24" spans="1:36" ht="63.9" customHeight="1" thickBot="1" x14ac:dyDescent="0.85">
      <c r="A24" s="92" t="s">
        <v>227</v>
      </c>
      <c r="B24" s="102" t="s">
        <v>251</v>
      </c>
      <c r="C24" s="104">
        <v>0</v>
      </c>
      <c r="D24" s="20">
        <v>10000</v>
      </c>
      <c r="E24" s="24">
        <v>0</v>
      </c>
      <c r="F24" s="20">
        <v>10000</v>
      </c>
      <c r="G24" s="24">
        <f t="shared" si="27"/>
        <v>100</v>
      </c>
      <c r="H24" s="24">
        <v>10000</v>
      </c>
      <c r="I24" s="24">
        <f t="shared" si="43"/>
        <v>100</v>
      </c>
      <c r="J24" s="24">
        <f t="shared" si="40"/>
        <v>10000</v>
      </c>
      <c r="K24" s="24">
        <f t="shared" si="41"/>
        <v>66.666666666666671</v>
      </c>
      <c r="L24" s="23"/>
      <c r="M24" s="22"/>
      <c r="N24" s="23"/>
      <c r="O24" s="22"/>
      <c r="P24" s="23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34"/>
    </row>
    <row r="25" spans="1:36" ht="63.9" customHeight="1" thickBot="1" x14ac:dyDescent="0.85">
      <c r="A25" s="92" t="s">
        <v>229</v>
      </c>
      <c r="B25" s="102" t="s">
        <v>251</v>
      </c>
      <c r="C25" s="104">
        <v>12000</v>
      </c>
      <c r="D25" s="20">
        <v>12000</v>
      </c>
      <c r="E25" s="24">
        <f t="shared" ref="E25:E30" si="44">(D25/C25)*100</f>
        <v>100</v>
      </c>
      <c r="F25" s="20">
        <v>12000</v>
      </c>
      <c r="G25" s="24">
        <f t="shared" si="27"/>
        <v>100</v>
      </c>
      <c r="H25" s="24">
        <v>12000</v>
      </c>
      <c r="I25" s="24">
        <f t="shared" si="28"/>
        <v>100</v>
      </c>
      <c r="J25" s="24">
        <f t="shared" si="29"/>
        <v>12000</v>
      </c>
      <c r="K25" s="24">
        <f t="shared" si="29"/>
        <v>100</v>
      </c>
      <c r="L25" s="23">
        <v>10000</v>
      </c>
      <c r="M25" s="22">
        <f t="shared" si="30"/>
        <v>83.333333333333343</v>
      </c>
      <c r="N25" s="23">
        <v>10000</v>
      </c>
      <c r="O25" s="22">
        <f t="shared" si="31"/>
        <v>100</v>
      </c>
      <c r="P25" s="23">
        <v>12000</v>
      </c>
      <c r="Q25" s="22">
        <f t="shared" si="32"/>
        <v>120</v>
      </c>
      <c r="R25" s="22">
        <f t="shared" ref="R25:S29" si="45">(L25+N25+P25)/3</f>
        <v>10666.666666666666</v>
      </c>
      <c r="S25" s="22">
        <f t="shared" si="45"/>
        <v>101.11111111111113</v>
      </c>
      <c r="T25" s="22">
        <v>12000</v>
      </c>
      <c r="U25" s="22">
        <f t="shared" si="33"/>
        <v>100</v>
      </c>
      <c r="V25" s="22">
        <v>12000</v>
      </c>
      <c r="W25" s="22">
        <f t="shared" si="34"/>
        <v>100</v>
      </c>
      <c r="X25" s="22">
        <v>12000</v>
      </c>
      <c r="Y25" s="22">
        <f t="shared" si="35"/>
        <v>100</v>
      </c>
      <c r="Z25" s="22">
        <f t="shared" si="36"/>
        <v>12000</v>
      </c>
      <c r="AA25" s="22">
        <f t="shared" si="36"/>
        <v>100</v>
      </c>
      <c r="AB25" s="22">
        <v>12000</v>
      </c>
      <c r="AC25" s="22">
        <f t="shared" si="37"/>
        <v>100</v>
      </c>
      <c r="AD25" s="22">
        <v>12000</v>
      </c>
      <c r="AE25" s="22">
        <f t="shared" ref="AE25:AE29" si="46">AD25/AB25*100</f>
        <v>100</v>
      </c>
      <c r="AF25" s="22">
        <v>12000</v>
      </c>
      <c r="AG25" s="22">
        <f>AF25/AD25*100</f>
        <v>100</v>
      </c>
      <c r="AH25" s="22">
        <f t="shared" si="38"/>
        <v>12000</v>
      </c>
      <c r="AI25" s="22">
        <f t="shared" si="38"/>
        <v>100</v>
      </c>
      <c r="AJ25" s="34">
        <f t="shared" si="39"/>
        <v>11666.666666666666</v>
      </c>
    </row>
    <row r="26" spans="1:36" ht="63.9" customHeight="1" thickBot="1" x14ac:dyDescent="0.85">
      <c r="A26" s="92" t="s">
        <v>44</v>
      </c>
      <c r="B26" s="102" t="s">
        <v>251</v>
      </c>
      <c r="C26" s="104">
        <v>8000</v>
      </c>
      <c r="D26" s="20">
        <v>8000</v>
      </c>
      <c r="E26" s="24">
        <f t="shared" si="44"/>
        <v>100</v>
      </c>
      <c r="F26" s="20">
        <v>8000</v>
      </c>
      <c r="G26" s="24">
        <f t="shared" si="27"/>
        <v>100</v>
      </c>
      <c r="H26" s="24">
        <v>8000</v>
      </c>
      <c r="I26" s="24">
        <f t="shared" si="28"/>
        <v>100</v>
      </c>
      <c r="J26" s="24">
        <f t="shared" si="29"/>
        <v>8000</v>
      </c>
      <c r="K26" s="24">
        <f t="shared" si="29"/>
        <v>100</v>
      </c>
      <c r="L26" s="23">
        <v>8000</v>
      </c>
      <c r="M26" s="22">
        <f t="shared" si="30"/>
        <v>100</v>
      </c>
      <c r="N26" s="23">
        <v>8000</v>
      </c>
      <c r="O26" s="22">
        <f t="shared" si="31"/>
        <v>100</v>
      </c>
      <c r="P26" s="23">
        <v>8000</v>
      </c>
      <c r="Q26" s="22">
        <f t="shared" si="32"/>
        <v>100</v>
      </c>
      <c r="R26" s="22">
        <f t="shared" si="45"/>
        <v>8000</v>
      </c>
      <c r="S26" s="22">
        <f t="shared" si="45"/>
        <v>100</v>
      </c>
      <c r="T26" s="22">
        <v>8000</v>
      </c>
      <c r="U26" s="22">
        <f t="shared" si="33"/>
        <v>100</v>
      </c>
      <c r="V26" s="22">
        <v>8000</v>
      </c>
      <c r="W26" s="22">
        <f t="shared" si="34"/>
        <v>100</v>
      </c>
      <c r="X26" s="22">
        <v>8000</v>
      </c>
      <c r="Y26" s="22">
        <f t="shared" si="35"/>
        <v>100</v>
      </c>
      <c r="Z26" s="22">
        <f t="shared" si="36"/>
        <v>8000</v>
      </c>
      <c r="AA26" s="22">
        <f t="shared" si="36"/>
        <v>100</v>
      </c>
      <c r="AB26" s="22">
        <v>8000</v>
      </c>
      <c r="AC26" s="22">
        <f t="shared" si="37"/>
        <v>100</v>
      </c>
      <c r="AD26" s="22">
        <v>8000</v>
      </c>
      <c r="AE26" s="22">
        <f t="shared" si="46"/>
        <v>100</v>
      </c>
      <c r="AF26" s="22">
        <v>8000</v>
      </c>
      <c r="AG26" s="22">
        <f>AF26/AD26*100</f>
        <v>100</v>
      </c>
      <c r="AH26" s="22">
        <f t="shared" si="38"/>
        <v>8000</v>
      </c>
      <c r="AI26" s="22">
        <f t="shared" si="38"/>
        <v>100</v>
      </c>
      <c r="AJ26" s="34">
        <f t="shared" si="39"/>
        <v>8000</v>
      </c>
    </row>
    <row r="27" spans="1:36" ht="63.9" customHeight="1" thickBot="1" x14ac:dyDescent="0.85">
      <c r="A27" s="92" t="s">
        <v>45</v>
      </c>
      <c r="B27" s="102" t="s">
        <v>263</v>
      </c>
      <c r="C27" s="104">
        <v>2000</v>
      </c>
      <c r="D27" s="20">
        <v>0</v>
      </c>
      <c r="E27" s="24">
        <f>(D27/C27)*100</f>
        <v>0</v>
      </c>
      <c r="F27" s="20">
        <v>0</v>
      </c>
      <c r="G27" s="24">
        <v>0</v>
      </c>
      <c r="H27" s="24">
        <v>0</v>
      </c>
      <c r="I27" s="24">
        <v>0</v>
      </c>
      <c r="J27" s="24">
        <f>(D27+F27+H27)/3</f>
        <v>0</v>
      </c>
      <c r="K27" s="24">
        <v>0</v>
      </c>
      <c r="L27" s="23">
        <v>2000</v>
      </c>
      <c r="M27" s="22" t="e">
        <f t="shared" si="30"/>
        <v>#DIV/0!</v>
      </c>
      <c r="N27" s="23">
        <v>2000</v>
      </c>
      <c r="O27" s="22">
        <f t="shared" si="31"/>
        <v>100</v>
      </c>
      <c r="P27" s="23">
        <v>2000</v>
      </c>
      <c r="Q27" s="22">
        <f t="shared" si="32"/>
        <v>100</v>
      </c>
      <c r="R27" s="22">
        <f t="shared" si="45"/>
        <v>2000</v>
      </c>
      <c r="S27" s="22" t="e">
        <f t="shared" si="45"/>
        <v>#DIV/0!</v>
      </c>
      <c r="T27" s="22">
        <v>2000</v>
      </c>
      <c r="U27" s="22">
        <f t="shared" si="33"/>
        <v>100</v>
      </c>
      <c r="V27" s="22">
        <v>2000</v>
      </c>
      <c r="W27" s="22">
        <f t="shared" si="34"/>
        <v>100</v>
      </c>
      <c r="X27" s="22">
        <v>0</v>
      </c>
      <c r="Y27" s="22">
        <f t="shared" si="35"/>
        <v>0</v>
      </c>
      <c r="Z27" s="22">
        <f t="shared" si="36"/>
        <v>1333.3333333333333</v>
      </c>
      <c r="AA27" s="22">
        <f t="shared" si="36"/>
        <v>66.666666666666671</v>
      </c>
      <c r="AB27" s="22">
        <v>0</v>
      </c>
      <c r="AC27" s="22">
        <v>0</v>
      </c>
      <c r="AD27" s="22">
        <v>0</v>
      </c>
      <c r="AE27" s="22">
        <v>0</v>
      </c>
      <c r="AF27" s="22">
        <v>2000</v>
      </c>
      <c r="AG27" s="22">
        <v>0</v>
      </c>
      <c r="AH27" s="22">
        <f t="shared" si="38"/>
        <v>666.66666666666663</v>
      </c>
      <c r="AI27" s="22">
        <f t="shared" si="38"/>
        <v>0</v>
      </c>
      <c r="AJ27" s="34">
        <f t="shared" si="39"/>
        <v>999.99999999999989</v>
      </c>
    </row>
    <row r="28" spans="1:36" ht="63.9" customHeight="1" thickBot="1" x14ac:dyDescent="0.85">
      <c r="A28" s="92" t="s">
        <v>46</v>
      </c>
      <c r="B28" s="102" t="s">
        <v>251</v>
      </c>
      <c r="C28" s="104">
        <v>6000</v>
      </c>
      <c r="D28" s="20">
        <v>5875</v>
      </c>
      <c r="E28" s="24">
        <f t="shared" si="44"/>
        <v>97.916666666666657</v>
      </c>
      <c r="F28" s="20">
        <v>6000</v>
      </c>
      <c r="G28" s="24">
        <f t="shared" si="27"/>
        <v>102.12765957446808</v>
      </c>
      <c r="H28" s="24">
        <v>6000</v>
      </c>
      <c r="I28" s="24">
        <f t="shared" si="28"/>
        <v>100</v>
      </c>
      <c r="J28" s="24">
        <f t="shared" si="29"/>
        <v>5958.333333333333</v>
      </c>
      <c r="K28" s="24">
        <f t="shared" si="29"/>
        <v>100.01477541371158</v>
      </c>
      <c r="L28" s="23">
        <v>5000</v>
      </c>
      <c r="M28" s="22">
        <f t="shared" si="30"/>
        <v>83.333333333333343</v>
      </c>
      <c r="N28" s="23">
        <v>5000</v>
      </c>
      <c r="O28" s="22">
        <f t="shared" si="31"/>
        <v>100</v>
      </c>
      <c r="P28" s="23">
        <v>4750</v>
      </c>
      <c r="Q28" s="22">
        <f t="shared" si="32"/>
        <v>95</v>
      </c>
      <c r="R28" s="22">
        <f t="shared" si="45"/>
        <v>4916.666666666667</v>
      </c>
      <c r="S28" s="22">
        <f t="shared" si="45"/>
        <v>92.777777777777786</v>
      </c>
      <c r="T28" s="22">
        <v>5000</v>
      </c>
      <c r="U28" s="22">
        <f t="shared" si="33"/>
        <v>105.26315789473684</v>
      </c>
      <c r="V28" s="22">
        <v>5375</v>
      </c>
      <c r="W28" s="22">
        <f>V28/T28*100</f>
        <v>107.5</v>
      </c>
      <c r="X28" s="22">
        <v>6000</v>
      </c>
      <c r="Y28" s="22">
        <f t="shared" si="35"/>
        <v>111.62790697674419</v>
      </c>
      <c r="Z28" s="22">
        <f t="shared" si="36"/>
        <v>5458.333333333333</v>
      </c>
      <c r="AA28" s="22">
        <f t="shared" si="36"/>
        <v>108.13035495716035</v>
      </c>
      <c r="AB28" s="22">
        <v>6000</v>
      </c>
      <c r="AC28" s="22">
        <f t="shared" si="37"/>
        <v>100</v>
      </c>
      <c r="AD28" s="22">
        <v>6000</v>
      </c>
      <c r="AE28" s="22">
        <f t="shared" si="46"/>
        <v>100</v>
      </c>
      <c r="AF28" s="22">
        <v>6000</v>
      </c>
      <c r="AG28" s="22">
        <f>AF28/AD28*100</f>
        <v>100</v>
      </c>
      <c r="AH28" s="22">
        <f t="shared" si="38"/>
        <v>6000</v>
      </c>
      <c r="AI28" s="22">
        <f t="shared" si="38"/>
        <v>100</v>
      </c>
      <c r="AJ28" s="34">
        <f t="shared" si="39"/>
        <v>5583.333333333333</v>
      </c>
    </row>
    <row r="29" spans="1:36" ht="63.9" customHeight="1" thickBot="1" x14ac:dyDescent="0.85">
      <c r="A29" s="92" t="s">
        <v>228</v>
      </c>
      <c r="B29" s="102" t="s">
        <v>251</v>
      </c>
      <c r="C29" s="104">
        <v>4500</v>
      </c>
      <c r="D29" s="20">
        <v>4000</v>
      </c>
      <c r="E29" s="24">
        <f t="shared" si="44"/>
        <v>88.888888888888886</v>
      </c>
      <c r="F29" s="20">
        <v>5000</v>
      </c>
      <c r="G29" s="24">
        <f t="shared" si="27"/>
        <v>125</v>
      </c>
      <c r="H29" s="24">
        <v>5200</v>
      </c>
      <c r="I29" s="24">
        <f t="shared" si="28"/>
        <v>104</v>
      </c>
      <c r="J29" s="24">
        <f t="shared" si="29"/>
        <v>4733.333333333333</v>
      </c>
      <c r="K29" s="24">
        <f t="shared" si="29"/>
        <v>105.96296296296298</v>
      </c>
      <c r="L29" s="23">
        <v>3500</v>
      </c>
      <c r="M29" s="22">
        <f t="shared" si="30"/>
        <v>67.307692307692307</v>
      </c>
      <c r="N29" s="23">
        <v>3500</v>
      </c>
      <c r="O29" s="22">
        <f t="shared" si="31"/>
        <v>100</v>
      </c>
      <c r="P29" s="23">
        <v>3700</v>
      </c>
      <c r="Q29" s="22">
        <f t="shared" si="32"/>
        <v>105.71428571428572</v>
      </c>
      <c r="R29" s="22">
        <f t="shared" si="45"/>
        <v>3566.6666666666665</v>
      </c>
      <c r="S29" s="22">
        <f t="shared" si="45"/>
        <v>91.007326007326014</v>
      </c>
      <c r="T29" s="22">
        <v>3800</v>
      </c>
      <c r="U29" s="22">
        <f t="shared" si="33"/>
        <v>102.70270270270269</v>
      </c>
      <c r="V29" s="22">
        <v>3800</v>
      </c>
      <c r="W29" s="22">
        <f t="shared" si="34"/>
        <v>100</v>
      </c>
      <c r="X29" s="22">
        <v>3800</v>
      </c>
      <c r="Y29" s="22">
        <f t="shared" si="35"/>
        <v>100</v>
      </c>
      <c r="Z29" s="22">
        <f t="shared" si="36"/>
        <v>3800</v>
      </c>
      <c r="AA29" s="22">
        <f t="shared" si="36"/>
        <v>100.90090090090091</v>
      </c>
      <c r="AB29" s="22">
        <v>4000</v>
      </c>
      <c r="AC29" s="22">
        <f t="shared" si="37"/>
        <v>105.26315789473684</v>
      </c>
      <c r="AD29" s="22">
        <v>4000</v>
      </c>
      <c r="AE29" s="22">
        <f t="shared" si="46"/>
        <v>100</v>
      </c>
      <c r="AF29" s="22">
        <v>4500</v>
      </c>
      <c r="AG29" s="22">
        <f>AF29/AD29*100</f>
        <v>112.5</v>
      </c>
      <c r="AH29" s="22">
        <f t="shared" si="38"/>
        <v>4166.666666666667</v>
      </c>
      <c r="AI29" s="22">
        <f t="shared" si="38"/>
        <v>105.92105263157895</v>
      </c>
      <c r="AJ29" s="34">
        <f t="shared" si="39"/>
        <v>4066.666666666667</v>
      </c>
    </row>
    <row r="30" spans="1:36" ht="63.9" customHeight="1" thickBot="1" x14ac:dyDescent="0.85">
      <c r="A30" s="147" t="s">
        <v>14</v>
      </c>
      <c r="B30" s="146"/>
      <c r="C30" s="105">
        <f>SUM(C21:C29)</f>
        <v>56500</v>
      </c>
      <c r="D30" s="54">
        <f>SUM(D21:D29)</f>
        <v>63875</v>
      </c>
      <c r="E30" s="28">
        <f t="shared" si="44"/>
        <v>113.05309734513274</v>
      </c>
      <c r="F30" s="28">
        <f>SUM(F21:F29)</f>
        <v>65000</v>
      </c>
      <c r="G30" s="28">
        <f t="shared" si="27"/>
        <v>101.76125244618395</v>
      </c>
      <c r="H30" s="28">
        <f>SUM(H21:H29)</f>
        <v>65200</v>
      </c>
      <c r="I30" s="28">
        <f t="shared" si="28"/>
        <v>100.30769230769229</v>
      </c>
      <c r="J30" s="28">
        <f t="shared" si="29"/>
        <v>64691.666666666664</v>
      </c>
      <c r="K30" s="28">
        <f t="shared" si="29"/>
        <v>105.04068069966966</v>
      </c>
      <c r="L30" s="23">
        <f>SUM(L21:L29)</f>
        <v>40500</v>
      </c>
      <c r="M30" s="22">
        <f t="shared" si="30"/>
        <v>62.116564417177912</v>
      </c>
      <c r="N30" s="23">
        <f>SUM(N21:N29)</f>
        <v>40500</v>
      </c>
      <c r="O30" s="22">
        <f t="shared" si="31"/>
        <v>100</v>
      </c>
      <c r="P30" s="23">
        <f>SUM(P21:P29)</f>
        <v>42450</v>
      </c>
      <c r="Q30" s="22">
        <f>P30/N30*100</f>
        <v>104.81481481481481</v>
      </c>
      <c r="R30" s="22">
        <f>(L30+N30+P30)/3</f>
        <v>41150</v>
      </c>
      <c r="S30" s="22">
        <f>(M30+O30+Q30)/3</f>
        <v>88.977126410664255</v>
      </c>
      <c r="T30" s="22">
        <f>SUM(T21:T29)</f>
        <v>42800</v>
      </c>
      <c r="U30" s="22">
        <f t="shared" si="33"/>
        <v>100.82449941107186</v>
      </c>
      <c r="V30" s="22">
        <f>SUM(V21:V29)</f>
        <v>43175</v>
      </c>
      <c r="W30" s="22">
        <f>V30/T30*100</f>
        <v>100.87616822429905</v>
      </c>
      <c r="X30" s="22">
        <f>SUM(X21:X29)</f>
        <v>41800</v>
      </c>
      <c r="Y30" s="22">
        <f t="shared" si="35"/>
        <v>96.815286624203821</v>
      </c>
      <c r="Z30" s="22">
        <f t="shared" si="36"/>
        <v>42591.666666666664</v>
      </c>
      <c r="AA30" s="22">
        <f t="shared" si="36"/>
        <v>99.505318086524923</v>
      </c>
      <c r="AB30" s="22">
        <f>SUM(AB21:AB29)</f>
        <v>42000</v>
      </c>
      <c r="AC30" s="22">
        <f t="shared" si="37"/>
        <v>100.47846889952152</v>
      </c>
      <c r="AD30" s="22">
        <f>SUM(AD21:AD29)</f>
        <v>42000</v>
      </c>
      <c r="AE30" s="22">
        <f>AD30/AB30*100</f>
        <v>100</v>
      </c>
      <c r="AF30" s="22">
        <f>SUM(AF21:AF29)</f>
        <v>44500</v>
      </c>
      <c r="AG30" s="22">
        <f>AF30/AD30*100</f>
        <v>105.95238095238095</v>
      </c>
      <c r="AH30" s="22">
        <f t="shared" si="38"/>
        <v>42833.333333333336</v>
      </c>
      <c r="AI30" s="22">
        <f t="shared" si="38"/>
        <v>102.14361661730082</v>
      </c>
      <c r="AJ30" s="34">
        <f t="shared" si="39"/>
        <v>47816.666666666664</v>
      </c>
    </row>
    <row r="31" spans="1:36" ht="63.9" customHeight="1" thickBot="1" x14ac:dyDescent="0.85">
      <c r="A31" s="139" t="s">
        <v>47</v>
      </c>
      <c r="B31" s="137"/>
      <c r="C31" s="140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8"/>
    </row>
    <row r="32" spans="1:36" ht="63.9" customHeight="1" thickBot="1" x14ac:dyDescent="0.85">
      <c r="A32" s="85" t="s">
        <v>230</v>
      </c>
      <c r="B32" s="82" t="s">
        <v>251</v>
      </c>
      <c r="C32" s="82">
        <v>25000</v>
      </c>
      <c r="D32" s="82">
        <v>25000</v>
      </c>
      <c r="E32" s="83">
        <f>(D32/C32)*100</f>
        <v>100</v>
      </c>
      <c r="F32" s="82">
        <v>20000</v>
      </c>
      <c r="G32" s="83">
        <f>(F32/D32)*100</f>
        <v>80</v>
      </c>
      <c r="H32" s="83">
        <v>17666</v>
      </c>
      <c r="I32" s="83">
        <f>(H32/F32)*100</f>
        <v>88.33</v>
      </c>
      <c r="J32" s="83">
        <f>(D32+F32+H32)/3</f>
        <v>20888.666666666668</v>
      </c>
      <c r="K32" s="83">
        <f>(E32+G32+I32)/3</f>
        <v>89.443333333333328</v>
      </c>
      <c r="L32" s="23">
        <v>20000</v>
      </c>
      <c r="M32" s="22">
        <f>(L32/H32)*100</f>
        <v>113.21181931393637</v>
      </c>
      <c r="N32" s="23">
        <v>20000</v>
      </c>
      <c r="O32" s="22">
        <f>(N32/L32)*100</f>
        <v>100</v>
      </c>
      <c r="P32" s="23">
        <v>20000</v>
      </c>
      <c r="Q32" s="22">
        <f t="shared" ref="Q32:Q35" si="47">P32/N32*100</f>
        <v>100</v>
      </c>
      <c r="R32" s="22">
        <f>(L32+N32+P32)/3</f>
        <v>20000</v>
      </c>
      <c r="S32" s="22">
        <f>(M32+O32+Q32)/3</f>
        <v>104.40393977131212</v>
      </c>
      <c r="T32" s="22">
        <v>20000</v>
      </c>
      <c r="U32" s="22">
        <f>T32/P32*100</f>
        <v>100</v>
      </c>
      <c r="V32" s="22">
        <v>20000</v>
      </c>
      <c r="W32" s="22">
        <f>V32/T32*100</f>
        <v>100</v>
      </c>
      <c r="X32" s="22">
        <v>20000</v>
      </c>
      <c r="Y32" s="22">
        <f>X32/V32*100</f>
        <v>100</v>
      </c>
      <c r="Z32" s="22">
        <f>(T32+V32+X32)/3</f>
        <v>20000</v>
      </c>
      <c r="AA32" s="22">
        <f>(U32+W32+Y32)/3</f>
        <v>100</v>
      </c>
      <c r="AB32" s="22">
        <v>21750</v>
      </c>
      <c r="AC32" s="22">
        <f>(AB32/X32)*100</f>
        <v>108.74999999999999</v>
      </c>
      <c r="AD32" s="22">
        <v>0</v>
      </c>
      <c r="AE32" s="22">
        <f>AD32/AB32*100</f>
        <v>0</v>
      </c>
      <c r="AF32" s="22">
        <v>25000</v>
      </c>
      <c r="AG32" s="22">
        <v>0</v>
      </c>
      <c r="AH32" s="22">
        <f>(AB32+AD32+AF32)/3</f>
        <v>15583.333333333334</v>
      </c>
      <c r="AI32" s="22">
        <f>(AC32+AE32+AG32)/3</f>
        <v>36.249999999999993</v>
      </c>
      <c r="AJ32" s="34">
        <f>(J32+R32+Z32+AH32)/4</f>
        <v>19118</v>
      </c>
    </row>
    <row r="33" spans="1:36" ht="63.9" customHeight="1" thickBot="1" x14ac:dyDescent="0.85">
      <c r="A33" s="100" t="s">
        <v>197</v>
      </c>
      <c r="B33" s="95" t="s">
        <v>251</v>
      </c>
      <c r="C33" s="95">
        <v>14000</v>
      </c>
      <c r="D33" s="95">
        <v>14000</v>
      </c>
      <c r="E33" s="96">
        <f>(D33/C33)*100</f>
        <v>100</v>
      </c>
      <c r="F33" s="95">
        <v>12000</v>
      </c>
      <c r="G33" s="96">
        <f>(F33/D33)*100</f>
        <v>85.714285714285708</v>
      </c>
      <c r="H33" s="96">
        <v>13000</v>
      </c>
      <c r="I33" s="96">
        <f>(H33/F33)*100</f>
        <v>108.33333333333333</v>
      </c>
      <c r="J33" s="96">
        <f>(D33+F33+H33)/3</f>
        <v>13000</v>
      </c>
      <c r="K33" s="96">
        <f>(E33+G33+I33)/3</f>
        <v>98.015873015873012</v>
      </c>
      <c r="L33" s="97">
        <v>13000</v>
      </c>
      <c r="M33" s="98">
        <f>(L33/H33)*100</f>
        <v>100</v>
      </c>
      <c r="N33" s="97">
        <v>13250</v>
      </c>
      <c r="O33" s="98">
        <f>(N33/L33)*100</f>
        <v>101.92307692307692</v>
      </c>
      <c r="P33" s="97">
        <v>12500</v>
      </c>
      <c r="Q33" s="98">
        <f t="shared" si="47"/>
        <v>94.339622641509436</v>
      </c>
      <c r="R33" s="98">
        <f>(L33+N33+P33)/3</f>
        <v>12916.666666666666</v>
      </c>
      <c r="S33" s="98">
        <f>(M33+O33+Q33)/3</f>
        <v>98.754233188195442</v>
      </c>
      <c r="T33" s="98">
        <v>13000</v>
      </c>
      <c r="U33" s="98">
        <f>T33/P33*100</f>
        <v>104</v>
      </c>
      <c r="V33" s="98">
        <v>14000</v>
      </c>
      <c r="W33" s="98">
        <f>V33/T33*100</f>
        <v>107.69230769230769</v>
      </c>
      <c r="X33" s="98">
        <v>14000</v>
      </c>
      <c r="Y33" s="98">
        <f>X33/V33*100</f>
        <v>100</v>
      </c>
      <c r="Z33" s="98">
        <f>(T33+V33+X33)/3</f>
        <v>13666.666666666666</v>
      </c>
      <c r="AA33" s="98">
        <f>(U33+W33+Y33)/3</f>
        <v>103.8974358974359</v>
      </c>
      <c r="AB33" s="98">
        <v>13750</v>
      </c>
      <c r="AC33" s="98">
        <f>(AB33/X33)*100</f>
        <v>98.214285714285708</v>
      </c>
      <c r="AD33" s="98">
        <v>14750</v>
      </c>
      <c r="AE33" s="98">
        <f t="shared" ref="AE33:AE36" si="48">AD33/AB33*100</f>
        <v>107.27272727272728</v>
      </c>
      <c r="AF33" s="98">
        <v>14000</v>
      </c>
      <c r="AG33" s="98">
        <f>AF33/AD33*100</f>
        <v>94.915254237288138</v>
      </c>
      <c r="AH33" s="98">
        <f>(AB33+AD33+AF33)/3</f>
        <v>14166.666666666666</v>
      </c>
      <c r="AI33" s="98">
        <f>(AC33+AE33+AG33)/3</f>
        <v>100.13408907476703</v>
      </c>
      <c r="AJ33" s="99">
        <f>(J33+R33+Z33+AH33)/4</f>
        <v>13437.499999999998</v>
      </c>
    </row>
    <row r="34" spans="1:36" ht="63.75" customHeight="1" thickBot="1" x14ac:dyDescent="0.85">
      <c r="A34" s="92" t="s">
        <v>49</v>
      </c>
      <c r="B34" s="102" t="s">
        <v>251</v>
      </c>
      <c r="C34" s="104">
        <v>0</v>
      </c>
      <c r="D34" s="20">
        <v>0</v>
      </c>
      <c r="E34" s="24">
        <v>0</v>
      </c>
      <c r="F34" s="20">
        <v>0</v>
      </c>
      <c r="G34" s="24">
        <v>0</v>
      </c>
      <c r="H34" s="24">
        <v>0</v>
      </c>
      <c r="I34" s="24">
        <v>0</v>
      </c>
      <c r="J34" s="24">
        <f t="shared" ref="J34:K34" si="49">(D34+F34+H34)/3</f>
        <v>0</v>
      </c>
      <c r="K34" s="24">
        <f t="shared" si="49"/>
        <v>0</v>
      </c>
      <c r="L34" s="23">
        <v>0</v>
      </c>
      <c r="M34" s="23">
        <v>0</v>
      </c>
      <c r="N34" s="23">
        <v>0</v>
      </c>
      <c r="O34" s="22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2">
        <v>0</v>
      </c>
      <c r="V34" s="23">
        <v>0</v>
      </c>
      <c r="W34" s="22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2">
        <v>0</v>
      </c>
      <c r="AD34" s="23">
        <v>0</v>
      </c>
      <c r="AE34" s="22">
        <v>0</v>
      </c>
      <c r="AF34" s="23">
        <v>0</v>
      </c>
      <c r="AG34" s="23">
        <v>0</v>
      </c>
      <c r="AH34" s="23">
        <v>0</v>
      </c>
      <c r="AI34" s="23">
        <v>0</v>
      </c>
      <c r="AJ34" s="34">
        <f>(J34+R34+Z34+AH34)/4</f>
        <v>0</v>
      </c>
    </row>
    <row r="35" spans="1:36" ht="63.9" customHeight="1" thickBot="1" x14ac:dyDescent="0.85">
      <c r="A35" s="92" t="s">
        <v>204</v>
      </c>
      <c r="B35" s="102" t="s">
        <v>264</v>
      </c>
      <c r="C35" s="104">
        <v>2200</v>
      </c>
      <c r="D35" s="20">
        <v>2200</v>
      </c>
      <c r="E35" s="24">
        <f>(D35/C35)*100</f>
        <v>100</v>
      </c>
      <c r="F35" s="20">
        <v>2300</v>
      </c>
      <c r="G35" s="24">
        <f>(F35/D35)*100</f>
        <v>104.54545454545455</v>
      </c>
      <c r="H35" s="24">
        <v>2400</v>
      </c>
      <c r="I35" s="24">
        <f>(H35/F35)*100</f>
        <v>104.34782608695652</v>
      </c>
      <c r="J35" s="24">
        <f>(D35+F35+H35)/3</f>
        <v>2300</v>
      </c>
      <c r="K35" s="24">
        <f>(E35+G35+I35)/3</f>
        <v>102.96442687747036</v>
      </c>
      <c r="L35" s="23">
        <v>1800</v>
      </c>
      <c r="M35" s="22">
        <f>(L35/H35)*100</f>
        <v>75</v>
      </c>
      <c r="N35" s="23">
        <v>1800</v>
      </c>
      <c r="O35" s="22">
        <f t="shared" ref="O35" si="50">(N35/L35)*100</f>
        <v>100</v>
      </c>
      <c r="P35" s="23">
        <v>2000</v>
      </c>
      <c r="Q35" s="22">
        <f t="shared" si="47"/>
        <v>111.11111111111111</v>
      </c>
      <c r="R35" s="22">
        <f>(L35+N35+P35)/3</f>
        <v>1866.6666666666667</v>
      </c>
      <c r="S35" s="22">
        <f>(M35+O35+Q35)/3</f>
        <v>95.370370370370367</v>
      </c>
      <c r="T35" s="22">
        <v>2000</v>
      </c>
      <c r="U35" s="22">
        <f>T35/P35*100</f>
        <v>100</v>
      </c>
      <c r="V35" s="22">
        <v>2000</v>
      </c>
      <c r="W35" s="22">
        <f>V35/T35*100</f>
        <v>100</v>
      </c>
      <c r="X35" s="22">
        <v>2200</v>
      </c>
      <c r="Y35" s="22">
        <f>X35/V35*100</f>
        <v>110.00000000000001</v>
      </c>
      <c r="Z35" s="22">
        <f>(T35+V35+X35)/3</f>
        <v>2066.6666666666665</v>
      </c>
      <c r="AA35" s="22">
        <f>(U35+W35+Y35)/3</f>
        <v>103.33333333333333</v>
      </c>
      <c r="AB35" s="22">
        <v>2200</v>
      </c>
      <c r="AC35" s="22">
        <f>(AB35/X35)*100</f>
        <v>100</v>
      </c>
      <c r="AD35" s="22">
        <v>2200</v>
      </c>
      <c r="AE35" s="22">
        <f t="shared" si="48"/>
        <v>100</v>
      </c>
      <c r="AF35" s="22">
        <v>2200</v>
      </c>
      <c r="AG35" s="22">
        <f>AF35/AD35*100</f>
        <v>100</v>
      </c>
      <c r="AH35" s="22">
        <f>(AB35+AD35+AF35)/3</f>
        <v>2200</v>
      </c>
      <c r="AI35" s="22">
        <f>(AC35+AE35+AG35)/3</f>
        <v>100</v>
      </c>
      <c r="AJ35" s="34">
        <f>(J35+R35+Z35+AH35)/4</f>
        <v>2108.3333333333335</v>
      </c>
    </row>
    <row r="36" spans="1:36" ht="63.9" customHeight="1" thickBot="1" x14ac:dyDescent="0.85">
      <c r="A36" s="147" t="s">
        <v>14</v>
      </c>
      <c r="B36" s="146"/>
      <c r="C36" s="105">
        <f>SUM(C32:C35)</f>
        <v>41200</v>
      </c>
      <c r="D36" s="54">
        <f>SUM(D32:D35)</f>
        <v>41200</v>
      </c>
      <c r="E36" s="28">
        <f>(D36/C36)*100</f>
        <v>100</v>
      </c>
      <c r="F36" s="28">
        <f>SUM(F32:F35)</f>
        <v>34300</v>
      </c>
      <c r="G36" s="28">
        <f>(F36/D36)*100</f>
        <v>83.252427184466015</v>
      </c>
      <c r="H36" s="28">
        <f>SUM(H32:H35)</f>
        <v>33066</v>
      </c>
      <c r="I36" s="28">
        <f>(H36/F36)*100</f>
        <v>96.402332361516031</v>
      </c>
      <c r="J36" s="28">
        <f>(D36+F36+H36)/3</f>
        <v>36188.666666666664</v>
      </c>
      <c r="K36" s="28">
        <f>(E36+G36+I36)/3</f>
        <v>93.218253181994001</v>
      </c>
      <c r="L36" s="26">
        <f>SUM(SUM(L32:L35))</f>
        <v>34800</v>
      </c>
      <c r="M36" s="25">
        <f>(L36/H36)*100</f>
        <v>105.24405733986572</v>
      </c>
      <c r="N36" s="26">
        <f>SUM(N32:N35)</f>
        <v>35050</v>
      </c>
      <c r="O36" s="25">
        <f>(N36/L36)*100</f>
        <v>100.7183908045977</v>
      </c>
      <c r="P36" s="26">
        <f>SUM(P32:P35)</f>
        <v>34500</v>
      </c>
      <c r="Q36" s="25">
        <f>P36/N36*100</f>
        <v>98.430813124108425</v>
      </c>
      <c r="R36" s="25">
        <f>(L36+N36+P36)/3</f>
        <v>34783.333333333336</v>
      </c>
      <c r="S36" s="25">
        <f>(M36+O36+Q36)/3</f>
        <v>101.46442042285729</v>
      </c>
      <c r="T36" s="25">
        <f>SUM(T32:T35)</f>
        <v>35000</v>
      </c>
      <c r="U36" s="25">
        <f>T36/P36*100</f>
        <v>101.44927536231884</v>
      </c>
      <c r="V36" s="25">
        <f>SUM(V32:V35)</f>
        <v>36000</v>
      </c>
      <c r="W36" s="25">
        <f>V36/T36*100</f>
        <v>102.85714285714285</v>
      </c>
      <c r="X36" s="25">
        <f>SUM(X32:X35)</f>
        <v>36200</v>
      </c>
      <c r="Y36" s="25">
        <f>X36/V36*100</f>
        <v>100.55555555555556</v>
      </c>
      <c r="Z36" s="25">
        <f>(T36+V36+X36)/3</f>
        <v>35733.333333333336</v>
      </c>
      <c r="AA36" s="25">
        <f>(U36+W36+Y36)/3</f>
        <v>101.62065792500574</v>
      </c>
      <c r="AB36" s="25">
        <f>SUM(AB32:AB35)</f>
        <v>37700</v>
      </c>
      <c r="AC36" s="25">
        <f>(AB36/X36)*100</f>
        <v>104.14364640883977</v>
      </c>
      <c r="AD36" s="25">
        <f>SUM(AD32:AD35)</f>
        <v>16950</v>
      </c>
      <c r="AE36" s="25">
        <f t="shared" si="48"/>
        <v>44.96021220159151</v>
      </c>
      <c r="AF36" s="25">
        <f>SUM(AF32:AF35)</f>
        <v>41200</v>
      </c>
      <c r="AG36" s="25">
        <f>AF36/AD36*100</f>
        <v>243.06784660766962</v>
      </c>
      <c r="AH36" s="25">
        <f>(AB36+AD36+AF36)/3</f>
        <v>31950</v>
      </c>
      <c r="AI36" s="25">
        <f>(AC36+AE36+AG36)/3</f>
        <v>130.72390173936697</v>
      </c>
      <c r="AJ36" s="35">
        <f>(J36+R36+Z36+AH36)/4</f>
        <v>34663.833333333336</v>
      </c>
    </row>
    <row r="37" spans="1:36" ht="63.9" customHeight="1" thickBot="1" x14ac:dyDescent="0.85">
      <c r="A37" s="139" t="s">
        <v>50</v>
      </c>
      <c r="B37" s="141"/>
      <c r="C37" s="140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8"/>
    </row>
    <row r="38" spans="1:36" ht="63.9" customHeight="1" thickBot="1" x14ac:dyDescent="0.85">
      <c r="A38" s="92" t="s">
        <v>99</v>
      </c>
      <c r="B38" s="102" t="s">
        <v>265</v>
      </c>
      <c r="C38" s="104">
        <v>600</v>
      </c>
      <c r="D38" s="20">
        <v>600</v>
      </c>
      <c r="E38" s="24">
        <f t="shared" ref="E38:E45" si="51">(D38/C38)*100</f>
        <v>100</v>
      </c>
      <c r="F38" s="20">
        <v>700</v>
      </c>
      <c r="G38" s="24">
        <f t="shared" ref="G38:G45" si="52">(F38/D38)*100</f>
        <v>116.66666666666667</v>
      </c>
      <c r="H38" s="24">
        <v>700</v>
      </c>
      <c r="I38" s="24">
        <f t="shared" ref="I38:I45" si="53">(H38/F38)*100</f>
        <v>100</v>
      </c>
      <c r="J38" s="24">
        <f t="shared" ref="J38:K45" si="54">(D38+F38+H38)/3</f>
        <v>666.66666666666663</v>
      </c>
      <c r="K38" s="24">
        <f t="shared" si="54"/>
        <v>105.55555555555556</v>
      </c>
      <c r="L38" s="23">
        <v>500</v>
      </c>
      <c r="M38" s="22">
        <f t="shared" ref="M38:M45" si="55">(L38/H38)*100</f>
        <v>71.428571428571431</v>
      </c>
      <c r="N38" s="23">
        <v>500</v>
      </c>
      <c r="O38" s="22">
        <f t="shared" ref="O38:O45" si="56">(N38/L38)*100</f>
        <v>100</v>
      </c>
      <c r="P38" s="23">
        <v>600</v>
      </c>
      <c r="Q38" s="22">
        <f t="shared" ref="Q38:Q45" si="57">P38/N38*100</f>
        <v>120</v>
      </c>
      <c r="R38" s="22">
        <f t="shared" ref="R38:S45" si="58">(L38+N38+P38)/3</f>
        <v>533.33333333333337</v>
      </c>
      <c r="S38" s="22">
        <f t="shared" si="58"/>
        <v>97.142857142857153</v>
      </c>
      <c r="T38" s="22">
        <v>575</v>
      </c>
      <c r="U38" s="22">
        <f>T38/P38*100</f>
        <v>95.833333333333343</v>
      </c>
      <c r="V38" s="22">
        <v>600</v>
      </c>
      <c r="W38" s="22">
        <f t="shared" ref="W38:W45" si="59">V38/T38*100</f>
        <v>104.34782608695652</v>
      </c>
      <c r="X38" s="22">
        <v>600</v>
      </c>
      <c r="Y38" s="22">
        <f t="shared" ref="Y38:Y45" si="60">X38/V38*100</f>
        <v>100</v>
      </c>
      <c r="Z38" s="22">
        <f t="shared" ref="Z38:Z45" si="61">Y38/W38*100</f>
        <v>95.833333333333343</v>
      </c>
      <c r="AA38" s="22">
        <f t="shared" ref="AA38:AA45" si="62">(U38+W38+Y38)/3</f>
        <v>100.06038647342996</v>
      </c>
      <c r="AB38" s="22">
        <v>600</v>
      </c>
      <c r="AC38" s="22">
        <f t="shared" si="37"/>
        <v>100</v>
      </c>
      <c r="AD38" s="22">
        <v>600</v>
      </c>
      <c r="AE38" s="22">
        <f>AD38/AB38*100</f>
        <v>100</v>
      </c>
      <c r="AF38" s="22">
        <v>600</v>
      </c>
      <c r="AG38" s="22">
        <f t="shared" ref="AG38:AG45" si="63">AF38/AD38*100</f>
        <v>100</v>
      </c>
      <c r="AH38" s="22">
        <f t="shared" ref="AH38:AI45" si="64">(AB38+AD38+AF38)/3</f>
        <v>600</v>
      </c>
      <c r="AI38" s="22">
        <f t="shared" si="64"/>
        <v>100</v>
      </c>
      <c r="AJ38" s="34">
        <f t="shared" ref="AJ38:AJ45" si="65">(J38+R38+Z38+AH38)/4</f>
        <v>473.95833333333331</v>
      </c>
    </row>
    <row r="39" spans="1:36" ht="63.9" customHeight="1" thickBot="1" x14ac:dyDescent="0.85">
      <c r="A39" s="92" t="s">
        <v>176</v>
      </c>
      <c r="B39" s="102" t="s">
        <v>266</v>
      </c>
      <c r="C39" s="104">
        <v>1400</v>
      </c>
      <c r="D39" s="20">
        <v>1400</v>
      </c>
      <c r="E39" s="24">
        <f t="shared" si="51"/>
        <v>100</v>
      </c>
      <c r="F39" s="20">
        <v>1500</v>
      </c>
      <c r="G39" s="24">
        <f t="shared" si="52"/>
        <v>107.14285714285714</v>
      </c>
      <c r="H39" s="24">
        <v>1500</v>
      </c>
      <c r="I39" s="24">
        <f t="shared" si="53"/>
        <v>100</v>
      </c>
      <c r="J39" s="24">
        <f t="shared" si="54"/>
        <v>1466.6666666666667</v>
      </c>
      <c r="K39" s="24">
        <f t="shared" si="54"/>
        <v>102.38095238095237</v>
      </c>
      <c r="L39" s="23">
        <v>1100</v>
      </c>
      <c r="M39" s="22">
        <f t="shared" si="55"/>
        <v>73.333333333333329</v>
      </c>
      <c r="N39" s="23">
        <v>1100</v>
      </c>
      <c r="O39" s="22">
        <f t="shared" si="56"/>
        <v>100</v>
      </c>
      <c r="P39" s="23">
        <v>1200</v>
      </c>
      <c r="Q39" s="22">
        <f t="shared" si="57"/>
        <v>109.09090909090908</v>
      </c>
      <c r="R39" s="22">
        <f t="shared" si="58"/>
        <v>1133.3333333333333</v>
      </c>
      <c r="S39" s="22">
        <f t="shared" si="58"/>
        <v>94.141414141414131</v>
      </c>
      <c r="T39" s="22">
        <v>1275</v>
      </c>
      <c r="U39" s="22">
        <f>T39/P39*100</f>
        <v>106.25</v>
      </c>
      <c r="V39" s="22">
        <v>1400</v>
      </c>
      <c r="W39" s="22">
        <f t="shared" si="59"/>
        <v>109.80392156862746</v>
      </c>
      <c r="X39" s="22">
        <v>1400</v>
      </c>
      <c r="Y39" s="22">
        <f t="shared" si="60"/>
        <v>100</v>
      </c>
      <c r="Z39" s="22">
        <f t="shared" si="61"/>
        <v>91.071428571428569</v>
      </c>
      <c r="AA39" s="22">
        <f t="shared" si="62"/>
        <v>105.35130718954248</v>
      </c>
      <c r="AB39" s="22">
        <v>1400</v>
      </c>
      <c r="AC39" s="22">
        <f t="shared" si="37"/>
        <v>100</v>
      </c>
      <c r="AD39" s="22">
        <v>1400</v>
      </c>
      <c r="AE39" s="22">
        <f t="shared" ref="AE39:AE45" si="66">AD39/AB39*100</f>
        <v>100</v>
      </c>
      <c r="AF39" s="22">
        <v>1400</v>
      </c>
      <c r="AG39" s="22">
        <f t="shared" si="63"/>
        <v>100</v>
      </c>
      <c r="AH39" s="22">
        <f t="shared" si="64"/>
        <v>1400</v>
      </c>
      <c r="AI39" s="22">
        <f t="shared" si="64"/>
        <v>100</v>
      </c>
      <c r="AJ39" s="34">
        <f t="shared" si="65"/>
        <v>1022.7678571428571</v>
      </c>
    </row>
    <row r="40" spans="1:36" ht="63.9" customHeight="1" thickBot="1" x14ac:dyDescent="0.85">
      <c r="A40" s="92" t="s">
        <v>175</v>
      </c>
      <c r="B40" s="102" t="s">
        <v>267</v>
      </c>
      <c r="C40" s="104">
        <v>700</v>
      </c>
      <c r="D40" s="20">
        <v>700</v>
      </c>
      <c r="E40" s="24">
        <f t="shared" si="51"/>
        <v>100</v>
      </c>
      <c r="F40" s="20">
        <v>700</v>
      </c>
      <c r="G40" s="24">
        <f t="shared" si="52"/>
        <v>100</v>
      </c>
      <c r="H40" s="24">
        <v>700</v>
      </c>
      <c r="I40" s="24">
        <f t="shared" si="53"/>
        <v>100</v>
      </c>
      <c r="J40" s="24">
        <f t="shared" si="54"/>
        <v>700</v>
      </c>
      <c r="K40" s="24">
        <f t="shared" si="54"/>
        <v>100</v>
      </c>
      <c r="L40" s="23">
        <v>550</v>
      </c>
      <c r="M40" s="22">
        <f t="shared" si="55"/>
        <v>78.571428571428569</v>
      </c>
      <c r="N40" s="23">
        <v>550</v>
      </c>
      <c r="O40" s="22">
        <f t="shared" si="56"/>
        <v>100</v>
      </c>
      <c r="P40" s="23">
        <v>600</v>
      </c>
      <c r="Q40" s="22">
        <f t="shared" si="57"/>
        <v>109.09090909090908</v>
      </c>
      <c r="R40" s="22">
        <f t="shared" si="58"/>
        <v>566.66666666666663</v>
      </c>
      <c r="S40" s="22">
        <f t="shared" si="58"/>
        <v>95.887445887445878</v>
      </c>
      <c r="T40" s="22">
        <v>675</v>
      </c>
      <c r="U40" s="22">
        <f>T40/P40*100</f>
        <v>112.5</v>
      </c>
      <c r="V40" s="22">
        <v>700</v>
      </c>
      <c r="W40" s="22">
        <f t="shared" si="59"/>
        <v>103.7037037037037</v>
      </c>
      <c r="X40" s="22">
        <v>700</v>
      </c>
      <c r="Y40" s="22">
        <f t="shared" si="60"/>
        <v>100</v>
      </c>
      <c r="Z40" s="22">
        <f t="shared" si="61"/>
        <v>96.428571428571445</v>
      </c>
      <c r="AA40" s="22">
        <f t="shared" si="62"/>
        <v>105.40123456790123</v>
      </c>
      <c r="AB40" s="22">
        <v>700</v>
      </c>
      <c r="AC40" s="22">
        <f t="shared" si="37"/>
        <v>100</v>
      </c>
      <c r="AD40" s="22">
        <v>700</v>
      </c>
      <c r="AE40" s="22">
        <f t="shared" si="66"/>
        <v>100</v>
      </c>
      <c r="AF40" s="22">
        <v>700</v>
      </c>
      <c r="AG40" s="22">
        <f t="shared" si="63"/>
        <v>100</v>
      </c>
      <c r="AH40" s="22">
        <f t="shared" si="64"/>
        <v>700</v>
      </c>
      <c r="AI40" s="22">
        <f t="shared" si="64"/>
        <v>100</v>
      </c>
      <c r="AJ40" s="34">
        <f t="shared" si="65"/>
        <v>515.77380952380952</v>
      </c>
    </row>
    <row r="41" spans="1:36" ht="63.9" customHeight="1" thickBot="1" x14ac:dyDescent="0.85">
      <c r="A41" s="92" t="s">
        <v>174</v>
      </c>
      <c r="B41" s="102" t="s">
        <v>268</v>
      </c>
      <c r="C41" s="104">
        <v>42625</v>
      </c>
      <c r="D41" s="20">
        <v>43500</v>
      </c>
      <c r="E41" s="24">
        <f t="shared" si="51"/>
        <v>102.05278592375366</v>
      </c>
      <c r="F41" s="20">
        <v>44500</v>
      </c>
      <c r="G41" s="24">
        <f t="shared" si="52"/>
        <v>102.29885057471265</v>
      </c>
      <c r="H41" s="24">
        <v>43166</v>
      </c>
      <c r="I41" s="24">
        <f t="shared" si="53"/>
        <v>97.002247191011236</v>
      </c>
      <c r="J41" s="24">
        <f t="shared" si="54"/>
        <v>43722</v>
      </c>
      <c r="K41" s="24">
        <f t="shared" si="54"/>
        <v>100.45129456315918</v>
      </c>
      <c r="L41" s="23">
        <v>32500</v>
      </c>
      <c r="M41" s="22">
        <f t="shared" si="55"/>
        <v>75.290738080897</v>
      </c>
      <c r="N41" s="23">
        <v>32500</v>
      </c>
      <c r="O41" s="22">
        <f t="shared" si="56"/>
        <v>100</v>
      </c>
      <c r="P41" s="23">
        <v>35750</v>
      </c>
      <c r="Q41" s="22">
        <f t="shared" si="57"/>
        <v>110.00000000000001</v>
      </c>
      <c r="R41" s="22">
        <f t="shared" si="58"/>
        <v>33583.333333333336</v>
      </c>
      <c r="S41" s="22">
        <f t="shared" si="58"/>
        <v>95.096912693632348</v>
      </c>
      <c r="T41" s="22">
        <v>36500</v>
      </c>
      <c r="U41" s="22">
        <f t="shared" ref="U41:U44" si="67">T41/P41*100</f>
        <v>102.09790209790211</v>
      </c>
      <c r="V41" s="22">
        <v>36500</v>
      </c>
      <c r="W41" s="22">
        <f t="shared" si="59"/>
        <v>100</v>
      </c>
      <c r="X41" s="22">
        <v>39250</v>
      </c>
      <c r="Y41" s="22">
        <f>X41/V41*100</f>
        <v>107.53424657534248</v>
      </c>
      <c r="Z41" s="22">
        <f t="shared" si="61"/>
        <v>107.53424657534248</v>
      </c>
      <c r="AA41" s="22">
        <f t="shared" si="62"/>
        <v>103.21071622441487</v>
      </c>
      <c r="AB41" s="22">
        <v>40000</v>
      </c>
      <c r="AC41" s="22">
        <f>(AB41/X41)*100</f>
        <v>101.91082802547771</v>
      </c>
      <c r="AD41" s="22">
        <v>41250</v>
      </c>
      <c r="AE41" s="22">
        <f t="shared" si="66"/>
        <v>103.125</v>
      </c>
      <c r="AF41" s="22">
        <v>42625</v>
      </c>
      <c r="AG41" s="22">
        <f t="shared" si="63"/>
        <v>103.33333333333334</v>
      </c>
      <c r="AH41" s="22">
        <f t="shared" si="64"/>
        <v>41291.666666666664</v>
      </c>
      <c r="AI41" s="22">
        <f t="shared" si="64"/>
        <v>102.78972045293703</v>
      </c>
      <c r="AJ41" s="34">
        <f t="shared" si="65"/>
        <v>29676.133561643837</v>
      </c>
    </row>
    <row r="42" spans="1:36" ht="63.9" customHeight="1" thickBot="1" x14ac:dyDescent="0.85">
      <c r="A42" s="92" t="s">
        <v>203</v>
      </c>
      <c r="B42" s="102" t="s">
        <v>269</v>
      </c>
      <c r="C42" s="104">
        <v>400</v>
      </c>
      <c r="D42" s="20">
        <v>400</v>
      </c>
      <c r="E42" s="24">
        <f t="shared" si="51"/>
        <v>100</v>
      </c>
      <c r="F42" s="20">
        <v>400</v>
      </c>
      <c r="G42" s="24">
        <f t="shared" si="52"/>
        <v>100</v>
      </c>
      <c r="H42" s="24">
        <v>400</v>
      </c>
      <c r="I42" s="24">
        <f t="shared" si="53"/>
        <v>100</v>
      </c>
      <c r="J42" s="24">
        <f t="shared" si="54"/>
        <v>400</v>
      </c>
      <c r="K42" s="24">
        <f t="shared" si="54"/>
        <v>100</v>
      </c>
      <c r="L42" s="23">
        <v>350</v>
      </c>
      <c r="M42" s="22">
        <f t="shared" si="55"/>
        <v>87.5</v>
      </c>
      <c r="N42" s="23">
        <v>350</v>
      </c>
      <c r="O42" s="22">
        <f t="shared" si="56"/>
        <v>100</v>
      </c>
      <c r="P42" s="23">
        <v>400</v>
      </c>
      <c r="Q42" s="22">
        <f t="shared" si="57"/>
        <v>114.28571428571428</v>
      </c>
      <c r="R42" s="22">
        <f t="shared" si="58"/>
        <v>366.66666666666669</v>
      </c>
      <c r="S42" s="22">
        <f t="shared" si="58"/>
        <v>100.59523809523809</v>
      </c>
      <c r="T42" s="22">
        <v>400</v>
      </c>
      <c r="U42" s="22">
        <f t="shared" si="67"/>
        <v>100</v>
      </c>
      <c r="V42" s="22">
        <v>400</v>
      </c>
      <c r="W42" s="22">
        <f t="shared" si="59"/>
        <v>100</v>
      </c>
      <c r="X42" s="22">
        <v>400</v>
      </c>
      <c r="Y42" s="22">
        <f t="shared" si="60"/>
        <v>100</v>
      </c>
      <c r="Z42" s="22">
        <f t="shared" si="61"/>
        <v>100</v>
      </c>
      <c r="AA42" s="22">
        <f t="shared" si="62"/>
        <v>100</v>
      </c>
      <c r="AB42" s="22">
        <v>400</v>
      </c>
      <c r="AC42" s="22">
        <f t="shared" si="37"/>
        <v>100</v>
      </c>
      <c r="AD42" s="22">
        <v>400</v>
      </c>
      <c r="AE42" s="22">
        <f t="shared" si="66"/>
        <v>100</v>
      </c>
      <c r="AF42" s="22">
        <v>400</v>
      </c>
      <c r="AG42" s="22">
        <f t="shared" si="63"/>
        <v>100</v>
      </c>
      <c r="AH42" s="22">
        <f t="shared" si="64"/>
        <v>400</v>
      </c>
      <c r="AI42" s="22">
        <f t="shared" si="64"/>
        <v>100</v>
      </c>
      <c r="AJ42" s="34">
        <f t="shared" si="65"/>
        <v>316.66666666666669</v>
      </c>
    </row>
    <row r="43" spans="1:36" ht="63.9" customHeight="1" thickBot="1" x14ac:dyDescent="0.85">
      <c r="A43" s="92" t="s">
        <v>51</v>
      </c>
      <c r="B43" s="102"/>
      <c r="C43" s="104">
        <v>8175</v>
      </c>
      <c r="D43" s="21">
        <v>11100</v>
      </c>
      <c r="E43" s="24">
        <f t="shared" si="51"/>
        <v>135.77981651376149</v>
      </c>
      <c r="F43" s="20">
        <v>12100</v>
      </c>
      <c r="G43" s="24">
        <f t="shared" si="52"/>
        <v>109.00900900900901</v>
      </c>
      <c r="H43" s="24">
        <v>12200</v>
      </c>
      <c r="I43" s="24">
        <f t="shared" si="53"/>
        <v>100.82644628099173</v>
      </c>
      <c r="J43" s="24">
        <f t="shared" si="54"/>
        <v>11800</v>
      </c>
      <c r="K43" s="24">
        <f t="shared" si="54"/>
        <v>115.20509060125407</v>
      </c>
      <c r="L43" s="23">
        <v>7600</v>
      </c>
      <c r="M43" s="22">
        <f t="shared" si="55"/>
        <v>62.295081967213115</v>
      </c>
      <c r="N43" s="23">
        <v>7600</v>
      </c>
      <c r="O43" s="22">
        <f t="shared" si="56"/>
        <v>100</v>
      </c>
      <c r="P43" s="23">
        <v>6800</v>
      </c>
      <c r="Q43" s="22">
        <f t="shared" si="57"/>
        <v>89.473684210526315</v>
      </c>
      <c r="R43" s="22">
        <f t="shared" si="58"/>
        <v>7333.333333333333</v>
      </c>
      <c r="S43" s="22">
        <f t="shared" si="58"/>
        <v>83.922922059246488</v>
      </c>
      <c r="T43" s="22">
        <v>7700</v>
      </c>
      <c r="U43" s="22">
        <f t="shared" si="67"/>
        <v>113.23529411764706</v>
      </c>
      <c r="V43" s="22">
        <v>7800</v>
      </c>
      <c r="W43" s="22">
        <f t="shared" si="59"/>
        <v>101.29870129870129</v>
      </c>
      <c r="X43" s="22">
        <v>7800</v>
      </c>
      <c r="Y43" s="22">
        <f t="shared" si="60"/>
        <v>100</v>
      </c>
      <c r="Z43" s="22">
        <f t="shared" si="61"/>
        <v>98.71794871794873</v>
      </c>
      <c r="AA43" s="22">
        <f t="shared" si="62"/>
        <v>104.84466513878279</v>
      </c>
      <c r="AB43" s="22">
        <v>5300</v>
      </c>
      <c r="AC43" s="22">
        <f t="shared" si="37"/>
        <v>67.948717948717956</v>
      </c>
      <c r="AD43" s="22">
        <v>5400</v>
      </c>
      <c r="AE43" s="22">
        <f t="shared" si="66"/>
        <v>101.88679245283019</v>
      </c>
      <c r="AF43" s="22">
        <v>8175</v>
      </c>
      <c r="AG43" s="22">
        <f t="shared" si="63"/>
        <v>151.38888888888889</v>
      </c>
      <c r="AH43" s="22">
        <f t="shared" si="64"/>
        <v>6291.666666666667</v>
      </c>
      <c r="AI43" s="22">
        <f t="shared" si="64"/>
        <v>107.07479976347902</v>
      </c>
      <c r="AJ43" s="34">
        <f t="shared" si="65"/>
        <v>6380.9294871794873</v>
      </c>
    </row>
    <row r="44" spans="1:36" ht="63.9" customHeight="1" thickBot="1" x14ac:dyDescent="0.85">
      <c r="A44" s="92" t="s">
        <v>52</v>
      </c>
      <c r="B44" s="102" t="s">
        <v>270</v>
      </c>
      <c r="C44" s="104">
        <v>4250</v>
      </c>
      <c r="D44" s="20">
        <v>4625</v>
      </c>
      <c r="E44" s="24">
        <f t="shared" si="51"/>
        <v>108.8235294117647</v>
      </c>
      <c r="F44" s="20">
        <v>4400</v>
      </c>
      <c r="G44" s="24">
        <f t="shared" si="52"/>
        <v>95.135135135135144</v>
      </c>
      <c r="H44" s="24">
        <v>4500</v>
      </c>
      <c r="I44" s="24">
        <f t="shared" si="53"/>
        <v>102.27272727272727</v>
      </c>
      <c r="J44" s="24">
        <f t="shared" si="54"/>
        <v>4508.333333333333</v>
      </c>
      <c r="K44" s="24">
        <f t="shared" si="54"/>
        <v>102.07713060654237</v>
      </c>
      <c r="L44" s="23">
        <v>4200</v>
      </c>
      <c r="M44" s="22">
        <f t="shared" si="55"/>
        <v>93.333333333333329</v>
      </c>
      <c r="N44" s="23">
        <v>4800</v>
      </c>
      <c r="O44" s="22">
        <f t="shared" si="56"/>
        <v>114.28571428571428</v>
      </c>
      <c r="P44" s="23">
        <v>4575</v>
      </c>
      <c r="Q44" s="22">
        <f t="shared" si="57"/>
        <v>95.3125</v>
      </c>
      <c r="R44" s="22">
        <f t="shared" si="58"/>
        <v>4525</v>
      </c>
      <c r="S44" s="22">
        <f t="shared" si="58"/>
        <v>100.97718253968253</v>
      </c>
      <c r="T44" s="22">
        <v>4600</v>
      </c>
      <c r="U44" s="22">
        <f t="shared" si="67"/>
        <v>100.5464480874317</v>
      </c>
      <c r="V44" s="22">
        <v>4800</v>
      </c>
      <c r="W44" s="22">
        <f t="shared" si="59"/>
        <v>104.34782608695652</v>
      </c>
      <c r="X44" s="22">
        <v>4900</v>
      </c>
      <c r="Y44" s="22">
        <f t="shared" si="60"/>
        <v>102.08333333333333</v>
      </c>
      <c r="Z44" s="22">
        <f t="shared" si="61"/>
        <v>97.829861111111114</v>
      </c>
      <c r="AA44" s="22">
        <f t="shared" si="62"/>
        <v>102.32586916924051</v>
      </c>
      <c r="AB44" s="22">
        <v>4800</v>
      </c>
      <c r="AC44" s="22">
        <f t="shared" si="37"/>
        <v>97.959183673469383</v>
      </c>
      <c r="AD44" s="22">
        <v>4400</v>
      </c>
      <c r="AE44" s="22">
        <f t="shared" si="66"/>
        <v>91.666666666666657</v>
      </c>
      <c r="AF44" s="22">
        <v>4250</v>
      </c>
      <c r="AG44" s="22">
        <f t="shared" si="63"/>
        <v>96.590909090909093</v>
      </c>
      <c r="AH44" s="22">
        <f t="shared" si="64"/>
        <v>4483.333333333333</v>
      </c>
      <c r="AI44" s="22">
        <f t="shared" si="64"/>
        <v>95.405586477015049</v>
      </c>
      <c r="AJ44" s="34">
        <f t="shared" si="65"/>
        <v>3403.6241319444443</v>
      </c>
    </row>
    <row r="45" spans="1:36" ht="63.9" customHeight="1" thickBot="1" x14ac:dyDescent="0.85">
      <c r="A45" s="147" t="s">
        <v>14</v>
      </c>
      <c r="B45" s="146"/>
      <c r="C45" s="105">
        <f>SUM(C38:C44)</f>
        <v>58150</v>
      </c>
      <c r="D45" s="54">
        <f>SUM(D38:D44)</f>
        <v>62325</v>
      </c>
      <c r="E45" s="28">
        <f t="shared" si="51"/>
        <v>107.17970765262253</v>
      </c>
      <c r="F45" s="28">
        <f>SUM(F38:F44)</f>
        <v>64300</v>
      </c>
      <c r="G45" s="28">
        <f t="shared" si="52"/>
        <v>103.1688728439631</v>
      </c>
      <c r="H45" s="28">
        <f>SUM(H38:H44)</f>
        <v>63166</v>
      </c>
      <c r="I45" s="28">
        <f t="shared" si="53"/>
        <v>98.236391912908232</v>
      </c>
      <c r="J45" s="28">
        <f t="shared" si="54"/>
        <v>63263.666666666664</v>
      </c>
      <c r="K45" s="28">
        <f t="shared" si="54"/>
        <v>102.86165746983129</v>
      </c>
      <c r="L45" s="26">
        <f>SUM(L38:L44)</f>
        <v>46800</v>
      </c>
      <c r="M45" s="25">
        <f t="shared" si="55"/>
        <v>74.090491720229238</v>
      </c>
      <c r="N45" s="26">
        <f>SUM(N38:N44)</f>
        <v>47400</v>
      </c>
      <c r="O45" s="25">
        <f t="shared" si="56"/>
        <v>101.28205128205127</v>
      </c>
      <c r="P45" s="26">
        <f>SUM(P38:P44)</f>
        <v>49925</v>
      </c>
      <c r="Q45" s="25">
        <f t="shared" si="57"/>
        <v>105.32700421940928</v>
      </c>
      <c r="R45" s="25">
        <f t="shared" si="58"/>
        <v>48041.666666666664</v>
      </c>
      <c r="S45" s="25">
        <f t="shared" si="58"/>
        <v>93.566515740563261</v>
      </c>
      <c r="T45" s="25">
        <f>SUM(T38:T44)</f>
        <v>51725</v>
      </c>
      <c r="U45" s="25">
        <f>T45/P45*100</f>
        <v>103.60540811216825</v>
      </c>
      <c r="V45" s="25">
        <f>SUM(V38:V44)</f>
        <v>52200</v>
      </c>
      <c r="W45" s="25">
        <f t="shared" si="59"/>
        <v>100.91831802803286</v>
      </c>
      <c r="X45" s="25">
        <f>SUM(X38:X44)</f>
        <v>55050</v>
      </c>
      <c r="Y45" s="25">
        <f t="shared" si="60"/>
        <v>105.45977011494251</v>
      </c>
      <c r="Z45" s="25">
        <f t="shared" si="61"/>
        <v>104.50012661293873</v>
      </c>
      <c r="AA45" s="25">
        <f t="shared" si="62"/>
        <v>103.32783208504787</v>
      </c>
      <c r="AB45" s="25">
        <f>SUM(AB38:AB44)</f>
        <v>53200</v>
      </c>
      <c r="AC45" s="25">
        <f t="shared" si="37"/>
        <v>96.639418710263385</v>
      </c>
      <c r="AD45" s="25">
        <f>SUM(AD38:AD44)</f>
        <v>54150</v>
      </c>
      <c r="AE45" s="25">
        <f t="shared" si="66"/>
        <v>101.78571428571428</v>
      </c>
      <c r="AF45" s="25">
        <f>SUM(AF38:AF44)</f>
        <v>58150</v>
      </c>
      <c r="AG45" s="25">
        <f t="shared" si="63"/>
        <v>107.38688827331487</v>
      </c>
      <c r="AH45" s="25">
        <f t="shared" si="64"/>
        <v>55166.666666666664</v>
      </c>
      <c r="AI45" s="25">
        <f t="shared" si="64"/>
        <v>101.93734042309751</v>
      </c>
      <c r="AJ45" s="35">
        <f t="shared" si="65"/>
        <v>41644.125031653231</v>
      </c>
    </row>
    <row r="46" spans="1:36" ht="63.9" customHeight="1" thickBot="1" x14ac:dyDescent="0.85">
      <c r="A46" s="139" t="s">
        <v>53</v>
      </c>
      <c r="B46" s="141"/>
      <c r="C46" s="140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8"/>
    </row>
    <row r="47" spans="1:36" ht="63.9" customHeight="1" thickBot="1" x14ac:dyDescent="0.85">
      <c r="A47" s="92" t="s">
        <v>173</v>
      </c>
      <c r="B47" s="102" t="s">
        <v>271</v>
      </c>
      <c r="C47" s="104">
        <v>4100</v>
      </c>
      <c r="D47" s="21">
        <v>4100</v>
      </c>
      <c r="E47" s="24">
        <f>(D47/C47)*100</f>
        <v>100</v>
      </c>
      <c r="F47" s="21">
        <v>4300</v>
      </c>
      <c r="G47" s="24">
        <f>(F47/D47)*100</f>
        <v>104.8780487804878</v>
      </c>
      <c r="H47" s="24">
        <v>4400</v>
      </c>
      <c r="I47" s="24">
        <f>(H47/F47)*100</f>
        <v>102.32558139534885</v>
      </c>
      <c r="J47" s="24">
        <f t="shared" ref="J47:K51" si="68">(D47+F47+H47)/3</f>
        <v>4266.666666666667</v>
      </c>
      <c r="K47" s="24">
        <f t="shared" si="68"/>
        <v>102.40121005861222</v>
      </c>
      <c r="L47" s="23">
        <v>3500</v>
      </c>
      <c r="M47" s="22">
        <f>(L47/H47)*100</f>
        <v>79.545454545454547</v>
      </c>
      <c r="N47" s="23">
        <v>3500</v>
      </c>
      <c r="O47" s="22">
        <f>(N47/L47)*100</f>
        <v>100</v>
      </c>
      <c r="P47" s="23">
        <v>3800</v>
      </c>
      <c r="Q47" s="22">
        <f>P47/N47*100</f>
        <v>108.57142857142857</v>
      </c>
      <c r="R47" s="22">
        <f>(L47+N47+P47)/3</f>
        <v>3600</v>
      </c>
      <c r="S47" s="22">
        <f>(M47+O47+Q47)/3</f>
        <v>96.038961038961034</v>
      </c>
      <c r="T47" s="22">
        <v>3925</v>
      </c>
      <c r="U47" s="22">
        <f>T47/P47*100</f>
        <v>103.28947368421053</v>
      </c>
      <c r="V47" s="22">
        <v>4100</v>
      </c>
      <c r="W47" s="22">
        <f>V47/T47*100</f>
        <v>104.45859872611464</v>
      </c>
      <c r="X47" s="22">
        <v>4100</v>
      </c>
      <c r="Y47" s="22">
        <f>X47/V47*100</f>
        <v>100</v>
      </c>
      <c r="Z47" s="22">
        <f t="shared" ref="Z47" si="69">Y47/W47*100</f>
        <v>95.731707317073173</v>
      </c>
      <c r="AA47" s="22">
        <f>(U47+W47+Y47)/3</f>
        <v>102.58269080344172</v>
      </c>
      <c r="AB47" s="22">
        <v>4100</v>
      </c>
      <c r="AC47" s="22">
        <f t="shared" si="37"/>
        <v>100</v>
      </c>
      <c r="AD47" s="22">
        <v>4100</v>
      </c>
      <c r="AE47" s="22">
        <f>AD47/AB47*100</f>
        <v>100</v>
      </c>
      <c r="AF47" s="22">
        <v>4100</v>
      </c>
      <c r="AG47" s="22">
        <f>AF47/AD47*100</f>
        <v>100</v>
      </c>
      <c r="AH47" s="22">
        <f t="shared" ref="AH47:AI51" si="70">(AB47+AD47+AF47)/3</f>
        <v>4100</v>
      </c>
      <c r="AI47" s="22">
        <f t="shared" si="70"/>
        <v>100</v>
      </c>
      <c r="AJ47" s="34">
        <f>(J47+R47+Z47+AH47)/4</f>
        <v>3015.5995934959351</v>
      </c>
    </row>
    <row r="48" spans="1:36" ht="63.9" customHeight="1" thickBot="1" x14ac:dyDescent="0.85">
      <c r="A48" s="92" t="s">
        <v>272</v>
      </c>
      <c r="B48" s="102" t="s">
        <v>251</v>
      </c>
      <c r="C48" s="104">
        <v>12750</v>
      </c>
      <c r="D48" s="21">
        <v>12000</v>
      </c>
      <c r="E48" s="24">
        <f>(D48/C48)*100</f>
        <v>94.117647058823522</v>
      </c>
      <c r="F48" s="21">
        <v>12600</v>
      </c>
      <c r="G48" s="24">
        <f>(F48/D48)*100</f>
        <v>105</v>
      </c>
      <c r="H48" s="24">
        <v>13300</v>
      </c>
      <c r="I48" s="24">
        <f>(H48/F48)*100</f>
        <v>105.55555555555556</v>
      </c>
      <c r="J48" s="24">
        <f t="shared" si="68"/>
        <v>12633.333333333334</v>
      </c>
      <c r="K48" s="24">
        <f t="shared" si="68"/>
        <v>101.55773420479302</v>
      </c>
      <c r="L48" s="23">
        <v>10000</v>
      </c>
      <c r="M48" s="22">
        <f>(L48/H48)*100</f>
        <v>75.187969924812023</v>
      </c>
      <c r="N48" s="23">
        <v>10000</v>
      </c>
      <c r="O48" s="22">
        <f>(N48/L48)*100</f>
        <v>100</v>
      </c>
      <c r="P48" s="23">
        <v>12000</v>
      </c>
      <c r="Q48" s="22">
        <f t="shared" ref="Q48:Q50" si="71">P48/N48*100</f>
        <v>120</v>
      </c>
      <c r="R48" s="22">
        <f t="shared" ref="R48:S50" si="72">(L48+N48+P48)/3</f>
        <v>10666.666666666666</v>
      </c>
      <c r="S48" s="22">
        <f t="shared" si="72"/>
        <v>98.395989974937336</v>
      </c>
      <c r="T48" s="22">
        <v>12000</v>
      </c>
      <c r="U48" s="22">
        <f>T48/P48*100</f>
        <v>100</v>
      </c>
      <c r="V48" s="22">
        <v>12000</v>
      </c>
      <c r="W48" s="22">
        <f>V48/T48*100</f>
        <v>100</v>
      </c>
      <c r="X48" s="22">
        <v>12000</v>
      </c>
      <c r="Y48" s="22">
        <f>X48/V48*100</f>
        <v>100</v>
      </c>
      <c r="Z48" s="22">
        <f t="shared" ref="Z48" si="73">Y48/W48*100</f>
        <v>100</v>
      </c>
      <c r="AA48" s="22">
        <f>(U48+W48+Y48)/3</f>
        <v>100</v>
      </c>
      <c r="AB48" s="22">
        <v>12000</v>
      </c>
      <c r="AC48" s="22">
        <f t="shared" si="37"/>
        <v>100</v>
      </c>
      <c r="AD48" s="22">
        <v>12000</v>
      </c>
      <c r="AE48" s="22">
        <f t="shared" ref="AE48:AE51" si="74">AD48/AB48*100</f>
        <v>100</v>
      </c>
      <c r="AF48" s="22">
        <v>12750</v>
      </c>
      <c r="AG48" s="22">
        <f>AF48/AD48*100</f>
        <v>106.25</v>
      </c>
      <c r="AH48" s="22">
        <f t="shared" si="70"/>
        <v>12250</v>
      </c>
      <c r="AI48" s="22">
        <f t="shared" si="70"/>
        <v>102.08333333333333</v>
      </c>
      <c r="AJ48" s="34">
        <f>(J48+R48+Z48+AH48)/4</f>
        <v>8912.5</v>
      </c>
    </row>
    <row r="49" spans="1:36" ht="63.9" customHeight="1" thickBot="1" x14ac:dyDescent="0.85">
      <c r="A49" s="92" t="s">
        <v>273</v>
      </c>
      <c r="B49" s="102" t="s">
        <v>251</v>
      </c>
      <c r="C49" s="104">
        <v>10000</v>
      </c>
      <c r="D49" s="21">
        <v>10000</v>
      </c>
      <c r="E49" s="24">
        <f>(D49/C49)*100</f>
        <v>100</v>
      </c>
      <c r="F49" s="21">
        <v>10300</v>
      </c>
      <c r="G49" s="24">
        <f>(F49/D49)*100</f>
        <v>103</v>
      </c>
      <c r="H49" s="24">
        <v>10500</v>
      </c>
      <c r="I49" s="24">
        <f>(H49/F49)*100</f>
        <v>101.94174757281553</v>
      </c>
      <c r="J49" s="24">
        <f t="shared" si="68"/>
        <v>10266.666666666666</v>
      </c>
      <c r="K49" s="24">
        <f t="shared" si="68"/>
        <v>101.64724919093851</v>
      </c>
      <c r="L49" s="23">
        <v>10000</v>
      </c>
      <c r="M49" s="22">
        <f>(L49/H49)*100</f>
        <v>95.238095238095227</v>
      </c>
      <c r="N49" s="23">
        <v>10000</v>
      </c>
      <c r="O49" s="22">
        <f>(N49/L49)*100</f>
        <v>100</v>
      </c>
      <c r="P49" s="23">
        <v>10000</v>
      </c>
      <c r="Q49" s="22">
        <f t="shared" si="71"/>
        <v>100</v>
      </c>
      <c r="R49" s="22">
        <f t="shared" si="72"/>
        <v>10000</v>
      </c>
      <c r="S49" s="22">
        <f t="shared" si="72"/>
        <v>98.412698412698418</v>
      </c>
      <c r="T49" s="22">
        <v>10000</v>
      </c>
      <c r="U49" s="22">
        <f>T49/P49*100</f>
        <v>100</v>
      </c>
      <c r="V49" s="22">
        <v>10000</v>
      </c>
      <c r="W49" s="22">
        <f>V49/T49*100</f>
        <v>100</v>
      </c>
      <c r="X49" s="22">
        <v>10000</v>
      </c>
      <c r="Y49" s="22">
        <f>X49/V49*100</f>
        <v>100</v>
      </c>
      <c r="Z49" s="22">
        <f t="shared" ref="Z49" si="75">Y49/W49*100</f>
        <v>100</v>
      </c>
      <c r="AA49" s="22">
        <f>(U49+W49+Y49)/3</f>
        <v>100</v>
      </c>
      <c r="AB49" s="22">
        <v>10000</v>
      </c>
      <c r="AC49" s="22">
        <f t="shared" si="37"/>
        <v>100</v>
      </c>
      <c r="AD49" s="22">
        <v>10000</v>
      </c>
      <c r="AE49" s="22">
        <f t="shared" si="74"/>
        <v>100</v>
      </c>
      <c r="AF49" s="22">
        <v>10000</v>
      </c>
      <c r="AG49" s="22">
        <f>AF49/AD49*100</f>
        <v>100</v>
      </c>
      <c r="AH49" s="22">
        <f t="shared" si="70"/>
        <v>10000</v>
      </c>
      <c r="AI49" s="22">
        <f t="shared" si="70"/>
        <v>100</v>
      </c>
      <c r="AJ49" s="34">
        <f>(J49+R49+Z49+AH49)/4</f>
        <v>7591.6666666666661</v>
      </c>
    </row>
    <row r="50" spans="1:36" ht="63.9" customHeight="1" thickBot="1" x14ac:dyDescent="0.85">
      <c r="A50" s="92" t="s">
        <v>172</v>
      </c>
      <c r="B50" s="102" t="s">
        <v>274</v>
      </c>
      <c r="C50" s="104">
        <v>22250</v>
      </c>
      <c r="D50" s="21">
        <v>22675</v>
      </c>
      <c r="E50" s="24">
        <f>(D50/C50)*100</f>
        <v>101.91011235955057</v>
      </c>
      <c r="F50" s="21">
        <v>23800</v>
      </c>
      <c r="G50" s="24">
        <f>(F50/D50)*100</f>
        <v>104.96141124586549</v>
      </c>
      <c r="H50" s="24">
        <v>23866</v>
      </c>
      <c r="I50" s="24">
        <f>(H50/F50)*100</f>
        <v>100.27731092436976</v>
      </c>
      <c r="J50" s="24">
        <f t="shared" si="68"/>
        <v>23447</v>
      </c>
      <c r="K50" s="24">
        <f t="shared" si="68"/>
        <v>102.38294484326194</v>
      </c>
      <c r="L50" s="23">
        <v>19800</v>
      </c>
      <c r="M50" s="22">
        <f>(L50/H50)*100</f>
        <v>82.963211262884442</v>
      </c>
      <c r="N50" s="23">
        <v>20200</v>
      </c>
      <c r="O50" s="22">
        <f>(N50/L50)*100</f>
        <v>102.02020202020201</v>
      </c>
      <c r="P50" s="23">
        <v>20700</v>
      </c>
      <c r="Q50" s="22">
        <f t="shared" si="71"/>
        <v>102.47524752475248</v>
      </c>
      <c r="R50" s="22">
        <f t="shared" si="72"/>
        <v>20233.333333333332</v>
      </c>
      <c r="S50" s="22">
        <f t="shared" si="72"/>
        <v>95.819553602612984</v>
      </c>
      <c r="T50" s="22">
        <v>21375</v>
      </c>
      <c r="U50" s="22">
        <f>T50/P50*100</f>
        <v>103.26086956521738</v>
      </c>
      <c r="V50" s="22">
        <v>22000</v>
      </c>
      <c r="W50" s="22">
        <f>V50/T50*100</f>
        <v>102.92397660818713</v>
      </c>
      <c r="X50" s="22">
        <v>21800</v>
      </c>
      <c r="Y50" s="22">
        <f>X50/V50*100</f>
        <v>99.090909090909093</v>
      </c>
      <c r="Z50" s="22">
        <f t="shared" ref="Z50" si="76">Y50/W50*100</f>
        <v>96.275826446281002</v>
      </c>
      <c r="AA50" s="22">
        <f>(U50+W50+Y50)/3</f>
        <v>101.75858508810454</v>
      </c>
      <c r="AB50" s="22">
        <v>22150</v>
      </c>
      <c r="AC50" s="22">
        <f>(AB50/X50)*100</f>
        <v>101.60550458715596</v>
      </c>
      <c r="AD50" s="22">
        <v>22325</v>
      </c>
      <c r="AE50" s="22">
        <f>AD50/AB50*100</f>
        <v>100.79006772009029</v>
      </c>
      <c r="AF50" s="22">
        <v>22250</v>
      </c>
      <c r="AG50" s="22">
        <f>AF50/AD50*100</f>
        <v>99.664053751399777</v>
      </c>
      <c r="AH50" s="22">
        <f t="shared" si="70"/>
        <v>22241.666666666668</v>
      </c>
      <c r="AI50" s="22">
        <f t="shared" si="70"/>
        <v>100.68654201954867</v>
      </c>
      <c r="AJ50" s="34">
        <f>(J50+R50+Z50+AH50)/4</f>
        <v>16504.568956611569</v>
      </c>
    </row>
    <row r="51" spans="1:36" ht="63.9" customHeight="1" thickBot="1" x14ac:dyDescent="0.85">
      <c r="A51" s="133" t="s">
        <v>14</v>
      </c>
      <c r="B51" s="134"/>
      <c r="C51" s="107">
        <f>SUM(C47:C50)</f>
        <v>49100</v>
      </c>
      <c r="D51" s="53">
        <f>SUM(D47:D50)</f>
        <v>48775</v>
      </c>
      <c r="E51" s="48">
        <f>(D51/C51)*100</f>
        <v>99.338085539714868</v>
      </c>
      <c r="F51" s="48">
        <f>SUM(F47:F50)</f>
        <v>51000</v>
      </c>
      <c r="G51" s="48">
        <f>(F51/D51)*100</f>
        <v>104.56176319835981</v>
      </c>
      <c r="H51" s="48">
        <f>SUM(H47:H50)</f>
        <v>52066</v>
      </c>
      <c r="I51" s="48">
        <f>(H51/F51)*100</f>
        <v>102.09019607843138</v>
      </c>
      <c r="J51" s="48">
        <f t="shared" si="68"/>
        <v>50613.666666666664</v>
      </c>
      <c r="K51" s="48">
        <f>(E51+G51+I51)/3</f>
        <v>101.99668160550202</v>
      </c>
      <c r="L51" s="50">
        <f>SUM(L47:L50)</f>
        <v>43300</v>
      </c>
      <c r="M51" s="49">
        <f>(L51/H51)*100</f>
        <v>83.163676871662901</v>
      </c>
      <c r="N51" s="50">
        <f>SUM(N47:N50)</f>
        <v>43700</v>
      </c>
      <c r="O51" s="49">
        <f>(N51/L51)*100</f>
        <v>100.92378752886837</v>
      </c>
      <c r="P51" s="50">
        <f>SUM(P47:P50)</f>
        <v>46500</v>
      </c>
      <c r="Q51" s="49">
        <f>P51/N51*100</f>
        <v>106.40732265446225</v>
      </c>
      <c r="R51" s="49">
        <f>(L51+N51+P51)/3</f>
        <v>44500</v>
      </c>
      <c r="S51" s="49">
        <f>(M51+O51+Q51)/3</f>
        <v>96.831595684997851</v>
      </c>
      <c r="T51" s="49">
        <f>SUM(T47:T50)</f>
        <v>47300</v>
      </c>
      <c r="U51" s="49">
        <f>T51/P51*100</f>
        <v>101.72043010752687</v>
      </c>
      <c r="V51" s="49">
        <f>SUM(V47:V50)</f>
        <v>48100</v>
      </c>
      <c r="W51" s="49">
        <f>V51/T51*100</f>
        <v>101.69133192389006</v>
      </c>
      <c r="X51" s="49">
        <f>SUM(X47:X50)</f>
        <v>47900</v>
      </c>
      <c r="Y51" s="49">
        <f>X51/V51*100</f>
        <v>99.584199584199581</v>
      </c>
      <c r="Z51" s="49">
        <f t="shared" ref="Z51" si="77">Y51/W51*100</f>
        <v>97.927913520429115</v>
      </c>
      <c r="AA51" s="49">
        <f>(U51+W51+Y51)/3</f>
        <v>100.99865387187215</v>
      </c>
      <c r="AB51" s="49">
        <f>SUM(AB47:AB50)</f>
        <v>48250</v>
      </c>
      <c r="AC51" s="49">
        <f t="shared" si="37"/>
        <v>100.73068893528183</v>
      </c>
      <c r="AD51" s="49">
        <f>SUM(AD47:AD50)</f>
        <v>48425</v>
      </c>
      <c r="AE51" s="49">
        <f t="shared" si="74"/>
        <v>100.36269430051814</v>
      </c>
      <c r="AF51" s="49">
        <f>SUM(AF47:AF50)</f>
        <v>49100</v>
      </c>
      <c r="AG51" s="49">
        <f>AF51/AD51*100</f>
        <v>101.39390810531749</v>
      </c>
      <c r="AH51" s="49">
        <f t="shared" si="70"/>
        <v>48591.666666666664</v>
      </c>
      <c r="AI51" s="49">
        <f t="shared" si="70"/>
        <v>100.82909711370583</v>
      </c>
      <c r="AJ51" s="51">
        <f>(J51+R51+Z51+AH51)/4</f>
        <v>35950.815311713435</v>
      </c>
    </row>
    <row r="52" spans="1:36" ht="46.8" thickTop="1" x14ac:dyDescent="0.8">
      <c r="A52" s="93"/>
      <c r="B52" s="103"/>
      <c r="C52" s="108"/>
      <c r="D52" s="31"/>
      <c r="E52" s="31"/>
      <c r="F52" s="31"/>
      <c r="G52" s="31"/>
      <c r="H52" s="31"/>
      <c r="I52" s="31"/>
      <c r="J52" s="31"/>
      <c r="K52" s="31"/>
      <c r="L52" s="17"/>
      <c r="M52" s="18"/>
      <c r="N52" s="17"/>
      <c r="O52" s="17"/>
      <c r="P52" s="17"/>
      <c r="Q52" s="18"/>
      <c r="R52" s="18"/>
      <c r="S52" s="18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x14ac:dyDescent="0.8">
      <c r="A53" s="93"/>
      <c r="B53" s="103"/>
      <c r="C53" s="108"/>
      <c r="D53" s="31"/>
      <c r="E53" s="31"/>
      <c r="F53" s="31"/>
      <c r="G53" s="31"/>
      <c r="H53" s="31"/>
      <c r="I53" s="31"/>
      <c r="J53" s="31"/>
      <c r="K53" s="31"/>
      <c r="L53" s="17"/>
      <c r="M53" s="18"/>
      <c r="N53" s="17"/>
      <c r="O53" s="17"/>
      <c r="P53" s="17"/>
      <c r="Q53" s="18"/>
      <c r="R53" s="18"/>
      <c r="S53" s="18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x14ac:dyDescent="0.8">
      <c r="A54" s="90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13"/>
      <c r="M54" s="12"/>
      <c r="N54" s="13"/>
      <c r="O54" s="13"/>
      <c r="P54" s="13"/>
      <c r="Q54" s="12"/>
      <c r="R54" s="12"/>
      <c r="S54" s="12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8">
      <c r="A55" s="8"/>
      <c r="B55" s="8"/>
      <c r="C55" s="29"/>
      <c r="D55" s="29"/>
      <c r="E55" s="29"/>
      <c r="F55" s="29"/>
      <c r="G55" s="29"/>
      <c r="H55" s="29"/>
      <c r="I55" s="29"/>
      <c r="J55" s="29"/>
      <c r="K55" s="29"/>
      <c r="L55" s="13"/>
      <c r="M55" s="12"/>
      <c r="N55" s="13"/>
      <c r="O55" s="13"/>
      <c r="P55" s="13"/>
      <c r="Q55" s="12"/>
      <c r="R55" s="12"/>
      <c r="S55" s="12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x14ac:dyDescent="0.8">
      <c r="A56" s="8"/>
      <c r="B56" s="8"/>
      <c r="C56" s="29"/>
      <c r="D56" s="29"/>
      <c r="E56" s="29"/>
      <c r="F56" s="29"/>
      <c r="G56" s="29"/>
      <c r="H56" s="29"/>
      <c r="I56" s="29"/>
      <c r="J56" s="29"/>
      <c r="K56" s="29"/>
      <c r="L56" s="13"/>
      <c r="M56" s="12"/>
      <c r="N56" s="13"/>
      <c r="O56" s="13"/>
      <c r="P56" s="13"/>
      <c r="Q56" s="12"/>
      <c r="R56" s="12"/>
      <c r="S56" s="12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8">
      <c r="A57" s="8"/>
      <c r="B57" s="8"/>
      <c r="C57" s="29"/>
      <c r="D57" s="29"/>
      <c r="E57" s="29"/>
      <c r="F57" s="29"/>
      <c r="G57" s="29"/>
      <c r="H57" s="29"/>
      <c r="I57" s="29"/>
      <c r="J57" s="29"/>
      <c r="K57" s="29"/>
      <c r="L57" s="13"/>
      <c r="M57" s="12"/>
      <c r="N57" s="13"/>
      <c r="O57" s="13"/>
      <c r="P57" s="13"/>
      <c r="Q57" s="12"/>
      <c r="R57" s="12"/>
      <c r="S57" s="12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x14ac:dyDescent="0.8">
      <c r="A58" s="8"/>
      <c r="B58" s="8"/>
      <c r="C58" s="29"/>
      <c r="D58" s="29"/>
      <c r="E58" s="29"/>
      <c r="F58" s="29"/>
      <c r="G58" s="29"/>
      <c r="H58" s="29"/>
      <c r="I58" s="29"/>
      <c r="J58" s="29"/>
      <c r="K58" s="29"/>
      <c r="L58" s="13"/>
      <c r="M58" s="12"/>
      <c r="N58" s="13"/>
      <c r="O58" s="13"/>
      <c r="P58" s="13"/>
      <c r="Q58" s="12"/>
      <c r="R58" s="12"/>
      <c r="S58" s="12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8">
      <c r="A59" s="8"/>
      <c r="B59" s="8"/>
      <c r="C59" s="29"/>
      <c r="D59" s="29"/>
      <c r="E59" s="29"/>
      <c r="F59" s="29"/>
      <c r="G59" s="29"/>
      <c r="H59" s="29"/>
      <c r="I59" s="29"/>
      <c r="J59" s="29"/>
      <c r="K59" s="29"/>
      <c r="L59" s="13"/>
      <c r="M59" s="12"/>
      <c r="N59" s="13"/>
      <c r="O59" s="13"/>
      <c r="P59" s="13"/>
      <c r="Q59" s="12"/>
      <c r="R59" s="12"/>
      <c r="S59" s="12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8">
      <c r="A60" s="8"/>
      <c r="B60" s="8"/>
      <c r="C60" s="29"/>
      <c r="D60" s="29"/>
      <c r="E60" s="29"/>
      <c r="F60" s="29"/>
      <c r="G60" s="29"/>
      <c r="H60" s="29"/>
      <c r="I60" s="29"/>
      <c r="J60" s="29"/>
      <c r="K60" s="29"/>
      <c r="L60" s="13"/>
      <c r="M60" s="12"/>
      <c r="N60" s="13"/>
      <c r="O60" s="13"/>
      <c r="P60" s="13"/>
      <c r="Q60" s="12"/>
      <c r="R60" s="12"/>
      <c r="S60" s="12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x14ac:dyDescent="0.8">
      <c r="A61" s="8"/>
      <c r="B61" s="8"/>
      <c r="C61" s="29"/>
      <c r="D61" s="29"/>
      <c r="E61" s="29"/>
      <c r="F61" s="29"/>
      <c r="G61" s="29"/>
      <c r="H61" s="29"/>
      <c r="I61" s="29"/>
      <c r="J61" s="29"/>
      <c r="K61" s="29"/>
      <c r="L61" s="13"/>
      <c r="M61" s="12"/>
      <c r="N61" s="13"/>
      <c r="O61" s="13"/>
      <c r="P61" s="13"/>
      <c r="Q61" s="12"/>
      <c r="R61" s="12"/>
      <c r="S61" s="12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x14ac:dyDescent="0.8">
      <c r="A62" s="8"/>
      <c r="B62" s="8"/>
      <c r="C62" s="29"/>
      <c r="D62" s="29"/>
      <c r="E62" s="29"/>
      <c r="F62" s="29"/>
      <c r="G62" s="29"/>
      <c r="H62" s="29"/>
      <c r="I62" s="29"/>
      <c r="J62" s="29"/>
      <c r="K62" s="29"/>
      <c r="L62" s="13"/>
      <c r="M62" s="12"/>
      <c r="N62" s="13"/>
      <c r="O62" s="13"/>
      <c r="P62" s="13"/>
      <c r="Q62" s="12"/>
      <c r="R62" s="12"/>
      <c r="S62" s="12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x14ac:dyDescent="0.8">
      <c r="A63" s="8"/>
      <c r="B63" s="8"/>
      <c r="C63" s="29"/>
      <c r="D63" s="29"/>
      <c r="E63" s="29"/>
      <c r="F63" s="29"/>
      <c r="G63" s="29"/>
      <c r="H63" s="29"/>
      <c r="I63" s="29"/>
      <c r="J63" s="29"/>
      <c r="K63" s="29"/>
      <c r="L63" s="13"/>
      <c r="M63" s="12"/>
      <c r="N63" s="13"/>
      <c r="O63" s="13"/>
      <c r="P63" s="13"/>
      <c r="Q63" s="12"/>
      <c r="R63" s="12"/>
      <c r="S63" s="12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x14ac:dyDescent="0.8">
      <c r="A64" s="8"/>
      <c r="B64" s="8"/>
      <c r="C64" s="29"/>
      <c r="D64" s="29"/>
      <c r="E64" s="29"/>
      <c r="F64" s="29"/>
      <c r="G64" s="29"/>
      <c r="H64" s="29"/>
      <c r="I64" s="29"/>
      <c r="J64" s="29"/>
      <c r="K64" s="29"/>
      <c r="L64" s="13"/>
      <c r="M64" s="12"/>
      <c r="N64" s="13"/>
      <c r="O64" s="13"/>
      <c r="P64" s="13"/>
      <c r="Q64" s="12"/>
      <c r="R64" s="12"/>
      <c r="S64" s="12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8">
      <c r="A65" s="8"/>
      <c r="B65" s="8"/>
      <c r="C65" s="29"/>
      <c r="D65" s="29"/>
      <c r="E65" s="29"/>
      <c r="F65" s="29"/>
      <c r="G65" s="29"/>
      <c r="H65" s="29"/>
      <c r="I65" s="29"/>
      <c r="J65" s="29"/>
      <c r="K65" s="29"/>
      <c r="L65" s="13"/>
      <c r="M65" s="12"/>
      <c r="N65" s="13"/>
      <c r="O65" s="13"/>
      <c r="P65" s="13"/>
      <c r="Q65" s="12"/>
      <c r="R65" s="12"/>
      <c r="S65" s="12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8">
      <c r="A66" s="8"/>
      <c r="B66" s="8"/>
      <c r="C66" s="29"/>
      <c r="D66" s="29"/>
      <c r="E66" s="29"/>
      <c r="F66" s="29"/>
      <c r="G66" s="29"/>
      <c r="H66" s="29"/>
      <c r="I66" s="29"/>
      <c r="J66" s="29"/>
      <c r="K66" s="29"/>
      <c r="L66" s="13"/>
      <c r="M66" s="12"/>
      <c r="N66" s="13"/>
      <c r="O66" s="13"/>
      <c r="P66" s="13"/>
      <c r="Q66" s="12"/>
      <c r="R66" s="12"/>
      <c r="S66" s="12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x14ac:dyDescent="0.8">
      <c r="A67" s="8"/>
      <c r="B67" s="8"/>
      <c r="C67" s="29"/>
      <c r="D67" s="29"/>
      <c r="E67" s="29"/>
      <c r="F67" s="29"/>
      <c r="G67" s="29"/>
      <c r="H67" s="29"/>
      <c r="I67" s="29"/>
      <c r="J67" s="29"/>
      <c r="K67" s="29"/>
      <c r="L67" s="13"/>
      <c r="M67" s="12"/>
      <c r="N67" s="13"/>
      <c r="O67" s="13"/>
      <c r="P67" s="13"/>
      <c r="Q67" s="12"/>
      <c r="R67" s="12"/>
      <c r="S67" s="12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x14ac:dyDescent="0.8">
      <c r="A68" s="8"/>
      <c r="B68" s="8"/>
      <c r="C68" s="29"/>
      <c r="D68" s="29"/>
      <c r="E68" s="29"/>
      <c r="F68" s="29"/>
      <c r="G68" s="29"/>
      <c r="H68" s="29"/>
      <c r="I68" s="29"/>
      <c r="J68" s="29"/>
      <c r="K68" s="29"/>
      <c r="L68" s="13"/>
      <c r="M68" s="12"/>
      <c r="N68" s="13"/>
      <c r="O68" s="13"/>
      <c r="P68" s="13"/>
      <c r="Q68" s="12"/>
      <c r="R68" s="12"/>
      <c r="S68" s="12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x14ac:dyDescent="0.8">
      <c r="A69" s="8"/>
      <c r="B69" s="8"/>
      <c r="C69" s="29"/>
      <c r="D69" s="29"/>
      <c r="E69" s="29"/>
      <c r="F69" s="29"/>
      <c r="G69" s="29"/>
      <c r="H69" s="29"/>
      <c r="I69" s="29"/>
      <c r="J69" s="29"/>
      <c r="K69" s="29"/>
      <c r="L69" s="13"/>
      <c r="M69" s="12"/>
      <c r="N69" s="13"/>
      <c r="O69" s="13"/>
      <c r="P69" s="13"/>
      <c r="Q69" s="12"/>
      <c r="R69" s="12"/>
      <c r="S69" s="12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x14ac:dyDescent="0.8">
      <c r="A70" s="8"/>
      <c r="B70" s="8"/>
      <c r="C70" s="29"/>
      <c r="D70" s="29"/>
      <c r="E70" s="29"/>
      <c r="F70" s="29"/>
      <c r="G70" s="29"/>
      <c r="H70" s="29"/>
      <c r="I70" s="29"/>
      <c r="J70" s="29"/>
      <c r="K70" s="29"/>
      <c r="L70" s="13"/>
      <c r="M70" s="12"/>
      <c r="N70" s="13"/>
      <c r="O70" s="13"/>
      <c r="P70" s="13"/>
      <c r="Q70" s="12"/>
      <c r="R70" s="12"/>
      <c r="S70" s="12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x14ac:dyDescent="0.8">
      <c r="A71" s="8"/>
      <c r="B71" s="8"/>
      <c r="C71" s="29"/>
      <c r="D71" s="29"/>
      <c r="E71" s="29"/>
      <c r="F71" s="29"/>
      <c r="G71" s="29"/>
      <c r="H71" s="29"/>
      <c r="I71" s="29"/>
      <c r="J71" s="29"/>
      <c r="K71" s="29"/>
      <c r="L71" s="13"/>
      <c r="M71" s="12"/>
      <c r="N71" s="13"/>
      <c r="O71" s="13"/>
      <c r="P71" s="13"/>
      <c r="Q71" s="12"/>
      <c r="R71" s="12"/>
      <c r="S71" s="12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x14ac:dyDescent="0.8">
      <c r="A72" s="8"/>
      <c r="B72" s="8"/>
      <c r="C72" s="29"/>
      <c r="D72" s="29"/>
      <c r="E72" s="29"/>
      <c r="F72" s="29"/>
      <c r="G72" s="29"/>
      <c r="H72" s="29"/>
      <c r="I72" s="29"/>
      <c r="J72" s="29"/>
      <c r="K72" s="29"/>
      <c r="L72" s="13"/>
      <c r="M72" s="12"/>
      <c r="N72" s="13"/>
      <c r="O72" s="13"/>
      <c r="P72" s="13"/>
      <c r="Q72" s="12"/>
      <c r="R72" s="12"/>
      <c r="S72" s="12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x14ac:dyDescent="0.8">
      <c r="A73" s="8"/>
      <c r="B73" s="8"/>
      <c r="C73" s="29"/>
      <c r="D73" s="29"/>
      <c r="E73" s="29"/>
      <c r="F73" s="29"/>
      <c r="G73" s="29"/>
      <c r="H73" s="29"/>
      <c r="I73" s="29"/>
      <c r="J73" s="29"/>
      <c r="K73" s="29"/>
      <c r="L73" s="13"/>
      <c r="M73" s="12"/>
      <c r="N73" s="13"/>
      <c r="O73" s="13"/>
      <c r="P73" s="13"/>
      <c r="Q73" s="12"/>
      <c r="R73" s="12"/>
      <c r="S73" s="12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x14ac:dyDescent="0.8">
      <c r="A74" s="8"/>
      <c r="B74" s="8"/>
      <c r="C74" s="29"/>
      <c r="D74" s="29"/>
      <c r="E74" s="29"/>
      <c r="F74" s="29"/>
      <c r="G74" s="29"/>
      <c r="H74" s="29"/>
      <c r="I74" s="29"/>
      <c r="J74" s="29"/>
      <c r="K74" s="29"/>
      <c r="L74" s="13"/>
      <c r="M74" s="12"/>
      <c r="N74" s="13"/>
      <c r="O74" s="13"/>
      <c r="P74" s="13"/>
      <c r="Q74" s="12"/>
      <c r="R74" s="12"/>
      <c r="S74" s="12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x14ac:dyDescent="0.8">
      <c r="A75" s="8"/>
      <c r="B75" s="8"/>
      <c r="C75" s="29"/>
      <c r="D75" s="29"/>
      <c r="E75" s="29"/>
      <c r="F75" s="29"/>
      <c r="G75" s="29"/>
      <c r="H75" s="29"/>
      <c r="I75" s="29"/>
      <c r="J75" s="29"/>
      <c r="K75" s="29"/>
      <c r="L75" s="13"/>
      <c r="M75" s="12"/>
      <c r="N75" s="13"/>
      <c r="O75" s="13"/>
      <c r="P75" s="13"/>
      <c r="Q75" s="12"/>
      <c r="R75" s="12"/>
      <c r="S75" s="12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x14ac:dyDescent="0.8">
      <c r="A76" s="8"/>
      <c r="B76" s="8"/>
      <c r="C76" s="29"/>
      <c r="D76" s="29"/>
      <c r="E76" s="29"/>
      <c r="F76" s="29"/>
      <c r="G76" s="29"/>
      <c r="H76" s="29"/>
      <c r="I76" s="29"/>
      <c r="J76" s="29"/>
      <c r="K76" s="29"/>
      <c r="L76" s="13"/>
      <c r="M76" s="12"/>
      <c r="N76" s="13"/>
      <c r="O76" s="13"/>
      <c r="P76" s="13"/>
      <c r="Q76" s="12"/>
      <c r="R76" s="12"/>
      <c r="S76" s="12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x14ac:dyDescent="0.8">
      <c r="A77" s="8"/>
      <c r="B77" s="8"/>
      <c r="C77" s="29"/>
      <c r="D77" s="29"/>
      <c r="E77" s="29"/>
      <c r="F77" s="29"/>
      <c r="G77" s="29"/>
      <c r="H77" s="29"/>
      <c r="I77" s="29"/>
      <c r="J77" s="29"/>
      <c r="K77" s="29"/>
      <c r="L77" s="13"/>
      <c r="M77" s="12"/>
      <c r="N77" s="13"/>
      <c r="O77" s="13"/>
      <c r="P77" s="13"/>
      <c r="Q77" s="12"/>
      <c r="R77" s="12"/>
      <c r="S77" s="12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x14ac:dyDescent="0.8">
      <c r="A78" s="8"/>
      <c r="B78" s="8"/>
      <c r="C78" s="29"/>
      <c r="D78" s="29"/>
      <c r="E78" s="29"/>
      <c r="F78" s="29"/>
      <c r="G78" s="29"/>
      <c r="H78" s="29"/>
      <c r="I78" s="29"/>
      <c r="J78" s="29"/>
      <c r="K78" s="29"/>
      <c r="L78" s="13"/>
      <c r="M78" s="12"/>
      <c r="N78" s="13"/>
      <c r="O78" s="13"/>
      <c r="P78" s="13"/>
      <c r="Q78" s="12"/>
      <c r="R78" s="12"/>
      <c r="S78" s="12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x14ac:dyDescent="0.8">
      <c r="A79" s="8"/>
      <c r="B79" s="8"/>
      <c r="C79" s="29"/>
      <c r="D79" s="29"/>
      <c r="E79" s="29"/>
      <c r="F79" s="29"/>
      <c r="G79" s="29"/>
      <c r="H79" s="29"/>
      <c r="I79" s="29"/>
      <c r="J79" s="29"/>
      <c r="K79" s="29"/>
      <c r="L79" s="13"/>
      <c r="M79" s="12"/>
      <c r="N79" s="13"/>
      <c r="O79" s="13"/>
      <c r="P79" s="13"/>
      <c r="Q79" s="12"/>
      <c r="R79" s="12"/>
      <c r="S79" s="12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x14ac:dyDescent="0.8">
      <c r="A80" s="8"/>
      <c r="B80" s="8"/>
      <c r="C80" s="29"/>
      <c r="D80" s="29"/>
      <c r="E80" s="29"/>
      <c r="F80" s="29"/>
      <c r="G80" s="29"/>
      <c r="H80" s="29"/>
      <c r="I80" s="29"/>
      <c r="J80" s="29"/>
      <c r="K80" s="29"/>
      <c r="L80" s="13"/>
      <c r="M80" s="12"/>
      <c r="N80" s="13"/>
      <c r="O80" s="13"/>
      <c r="P80" s="13"/>
      <c r="Q80" s="12"/>
      <c r="R80" s="12"/>
      <c r="S80" s="12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x14ac:dyDescent="0.8">
      <c r="A81" s="8"/>
      <c r="B81" s="8"/>
      <c r="C81" s="29"/>
      <c r="D81" s="29"/>
      <c r="E81" s="29"/>
      <c r="F81" s="29"/>
      <c r="G81" s="29"/>
      <c r="H81" s="29"/>
      <c r="I81" s="29"/>
      <c r="J81" s="29"/>
      <c r="K81" s="29"/>
      <c r="L81" s="13"/>
      <c r="M81" s="12"/>
      <c r="N81" s="13"/>
      <c r="O81" s="13"/>
      <c r="P81" s="13"/>
      <c r="Q81" s="12"/>
      <c r="R81" s="12"/>
      <c r="S81" s="12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x14ac:dyDescent="0.8">
      <c r="A82" s="8"/>
      <c r="B82" s="8"/>
      <c r="C82" s="29"/>
      <c r="D82" s="29"/>
      <c r="E82" s="29"/>
      <c r="F82" s="29"/>
      <c r="G82" s="29"/>
      <c r="H82" s="29"/>
      <c r="I82" s="29"/>
      <c r="J82" s="29"/>
      <c r="K82" s="29"/>
      <c r="L82" s="13"/>
      <c r="M82" s="12"/>
      <c r="N82" s="13"/>
      <c r="O82" s="13"/>
      <c r="P82" s="13"/>
      <c r="Q82" s="12"/>
      <c r="R82" s="12"/>
      <c r="S82" s="12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x14ac:dyDescent="0.8">
      <c r="A83" s="8"/>
      <c r="B83" s="8"/>
      <c r="C83" s="29"/>
      <c r="D83" s="29"/>
      <c r="E83" s="29"/>
      <c r="F83" s="29"/>
      <c r="G83" s="29"/>
      <c r="H83" s="29"/>
      <c r="I83" s="29"/>
      <c r="J83" s="29"/>
      <c r="K83" s="29"/>
      <c r="L83" s="13"/>
      <c r="M83" s="12"/>
      <c r="N83" s="13"/>
      <c r="O83" s="13"/>
      <c r="P83" s="13"/>
      <c r="Q83" s="12"/>
      <c r="R83" s="12"/>
      <c r="S83" s="12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x14ac:dyDescent="0.8">
      <c r="A84" s="8"/>
      <c r="B84" s="8"/>
      <c r="C84" s="29"/>
      <c r="D84" s="29"/>
      <c r="E84" s="29"/>
      <c r="F84" s="29"/>
      <c r="G84" s="29"/>
      <c r="H84" s="29"/>
      <c r="I84" s="29"/>
      <c r="J84" s="29"/>
      <c r="K84" s="29"/>
      <c r="L84" s="13"/>
      <c r="M84" s="12"/>
      <c r="N84" s="13"/>
      <c r="O84" s="13"/>
      <c r="P84" s="13"/>
      <c r="Q84" s="12"/>
      <c r="R84" s="12"/>
      <c r="S84" s="12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x14ac:dyDescent="0.8">
      <c r="A85" s="8"/>
      <c r="B85" s="8"/>
      <c r="C85" s="29"/>
      <c r="D85" s="29"/>
      <c r="E85" s="29"/>
      <c r="F85" s="29"/>
      <c r="G85" s="29"/>
      <c r="H85" s="29"/>
      <c r="I85" s="29"/>
      <c r="J85" s="29"/>
      <c r="K85" s="29"/>
      <c r="L85" s="13"/>
      <c r="M85" s="12"/>
      <c r="N85" s="13"/>
      <c r="O85" s="13"/>
      <c r="P85" s="13"/>
      <c r="Q85" s="12"/>
      <c r="R85" s="12"/>
      <c r="S85" s="12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x14ac:dyDescent="0.8">
      <c r="A86" s="8"/>
      <c r="B86" s="8"/>
      <c r="C86" s="29"/>
      <c r="D86" s="29"/>
      <c r="E86" s="29"/>
      <c r="F86" s="29"/>
      <c r="G86" s="29"/>
      <c r="H86" s="29"/>
      <c r="I86" s="29"/>
      <c r="J86" s="29"/>
      <c r="K86" s="29"/>
      <c r="L86" s="13"/>
      <c r="M86" s="12"/>
      <c r="N86" s="13"/>
      <c r="O86" s="13"/>
      <c r="P86" s="13"/>
      <c r="Q86" s="12"/>
      <c r="R86" s="12"/>
      <c r="S86" s="12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x14ac:dyDescent="0.8">
      <c r="A87" s="8"/>
      <c r="B87" s="8"/>
      <c r="C87" s="29"/>
      <c r="D87" s="29"/>
      <c r="E87" s="29"/>
      <c r="F87" s="29"/>
      <c r="G87" s="29"/>
      <c r="H87" s="29"/>
      <c r="I87" s="29"/>
      <c r="J87" s="29"/>
      <c r="K87" s="29"/>
      <c r="L87" s="13"/>
      <c r="M87" s="12"/>
      <c r="N87" s="13"/>
      <c r="O87" s="13"/>
      <c r="P87" s="13"/>
      <c r="Q87" s="12"/>
      <c r="R87" s="12"/>
      <c r="S87" s="12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x14ac:dyDescent="0.8">
      <c r="A88" s="8"/>
      <c r="B88" s="8"/>
      <c r="C88" s="29"/>
      <c r="D88" s="29"/>
      <c r="E88" s="29"/>
      <c r="F88" s="29"/>
      <c r="G88" s="29"/>
      <c r="H88" s="29"/>
      <c r="I88" s="29"/>
      <c r="J88" s="29"/>
      <c r="K88" s="29"/>
      <c r="L88" s="13"/>
      <c r="M88" s="12"/>
      <c r="N88" s="13"/>
      <c r="O88" s="13"/>
      <c r="P88" s="13"/>
      <c r="Q88" s="12"/>
      <c r="R88" s="12"/>
      <c r="S88" s="12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x14ac:dyDescent="0.8">
      <c r="A89" s="8"/>
      <c r="B89" s="8"/>
      <c r="C89" s="29"/>
      <c r="D89" s="29"/>
      <c r="E89" s="29"/>
      <c r="F89" s="29"/>
      <c r="G89" s="29"/>
      <c r="H89" s="29"/>
      <c r="I89" s="29"/>
      <c r="J89" s="29"/>
      <c r="K89" s="29"/>
      <c r="L89" s="13"/>
      <c r="M89" s="12"/>
      <c r="N89" s="13"/>
      <c r="O89" s="13"/>
      <c r="P89" s="13"/>
      <c r="Q89" s="12"/>
      <c r="R89" s="12"/>
      <c r="S89" s="12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x14ac:dyDescent="0.8">
      <c r="A90" s="8"/>
      <c r="B90" s="8"/>
      <c r="C90" s="29"/>
      <c r="D90" s="29"/>
      <c r="E90" s="29"/>
      <c r="F90" s="29"/>
      <c r="G90" s="29"/>
      <c r="H90" s="29"/>
      <c r="I90" s="29"/>
      <c r="J90" s="29"/>
      <c r="K90" s="29"/>
      <c r="L90" s="13"/>
      <c r="M90" s="12"/>
      <c r="N90" s="13"/>
      <c r="O90" s="13"/>
      <c r="P90" s="13"/>
      <c r="Q90" s="12"/>
      <c r="R90" s="12"/>
      <c r="S90" s="12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x14ac:dyDescent="0.8">
      <c r="A91" s="8"/>
      <c r="B91" s="8"/>
      <c r="C91" s="29"/>
      <c r="D91" s="29"/>
      <c r="E91" s="29"/>
      <c r="F91" s="29"/>
      <c r="G91" s="29"/>
      <c r="H91" s="29"/>
      <c r="I91" s="29"/>
      <c r="J91" s="29"/>
      <c r="K91" s="29"/>
      <c r="L91" s="13"/>
      <c r="M91" s="12"/>
      <c r="N91" s="13"/>
      <c r="O91" s="13"/>
      <c r="P91" s="13"/>
      <c r="Q91" s="12"/>
      <c r="R91" s="12"/>
      <c r="S91" s="12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x14ac:dyDescent="0.8">
      <c r="A92" s="8"/>
      <c r="B92" s="8"/>
      <c r="C92" s="29"/>
      <c r="D92" s="29"/>
      <c r="E92" s="29"/>
      <c r="F92" s="29"/>
      <c r="G92" s="29"/>
      <c r="H92" s="29"/>
      <c r="I92" s="29"/>
      <c r="J92" s="29"/>
      <c r="K92" s="29"/>
      <c r="L92" s="13"/>
      <c r="M92" s="12"/>
      <c r="N92" s="13"/>
      <c r="O92" s="13"/>
      <c r="P92" s="13"/>
      <c r="Q92" s="12"/>
      <c r="R92" s="12"/>
      <c r="S92" s="12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x14ac:dyDescent="0.8">
      <c r="A93" s="8"/>
      <c r="B93" s="8"/>
      <c r="C93" s="29"/>
      <c r="D93" s="29"/>
      <c r="E93" s="29"/>
      <c r="F93" s="29"/>
      <c r="G93" s="29"/>
      <c r="H93" s="29"/>
      <c r="I93" s="29"/>
      <c r="J93" s="29"/>
      <c r="K93" s="29"/>
      <c r="L93" s="13"/>
      <c r="M93" s="12"/>
      <c r="N93" s="13"/>
      <c r="O93" s="13"/>
      <c r="P93" s="13"/>
      <c r="Q93" s="12"/>
      <c r="R93" s="12"/>
      <c r="S93" s="12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x14ac:dyDescent="0.8">
      <c r="A94" s="8"/>
      <c r="B94" s="8"/>
      <c r="C94" s="29"/>
      <c r="D94" s="29"/>
      <c r="E94" s="29"/>
      <c r="F94" s="29"/>
      <c r="G94" s="29"/>
      <c r="H94" s="29"/>
      <c r="I94" s="29"/>
      <c r="J94" s="29"/>
      <c r="K94" s="29"/>
      <c r="L94" s="13"/>
      <c r="M94" s="12"/>
      <c r="N94" s="13"/>
      <c r="O94" s="13"/>
      <c r="P94" s="13"/>
      <c r="Q94" s="12"/>
      <c r="R94" s="12"/>
      <c r="S94" s="12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x14ac:dyDescent="0.8">
      <c r="A95" s="8"/>
      <c r="B95" s="8"/>
      <c r="C95" s="29"/>
      <c r="D95" s="29"/>
      <c r="E95" s="29"/>
      <c r="F95" s="29"/>
      <c r="G95" s="29"/>
      <c r="H95" s="29"/>
      <c r="I95" s="29"/>
      <c r="J95" s="29"/>
      <c r="K95" s="29"/>
      <c r="L95" s="13"/>
      <c r="M95" s="12"/>
      <c r="N95" s="13"/>
      <c r="O95" s="13"/>
      <c r="P95" s="13"/>
      <c r="Q95" s="12"/>
      <c r="R95" s="12"/>
      <c r="S95" s="12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x14ac:dyDescent="0.8">
      <c r="A96" s="8"/>
      <c r="B96" s="8"/>
      <c r="C96" s="29"/>
      <c r="D96" s="29"/>
      <c r="E96" s="29"/>
      <c r="F96" s="29"/>
      <c r="G96" s="29"/>
      <c r="H96" s="29"/>
      <c r="I96" s="29"/>
      <c r="J96" s="29"/>
      <c r="K96" s="29"/>
      <c r="L96" s="13"/>
      <c r="M96" s="12"/>
      <c r="N96" s="13"/>
      <c r="O96" s="13"/>
      <c r="P96" s="13"/>
      <c r="Q96" s="12"/>
      <c r="R96" s="12"/>
      <c r="S96" s="12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x14ac:dyDescent="0.8">
      <c r="A97" s="8"/>
      <c r="B97" s="8"/>
      <c r="C97" s="29"/>
      <c r="D97" s="29"/>
      <c r="E97" s="29"/>
      <c r="F97" s="29"/>
      <c r="G97" s="29"/>
      <c r="H97" s="29"/>
      <c r="I97" s="29"/>
      <c r="J97" s="29"/>
      <c r="K97" s="29"/>
      <c r="L97" s="13"/>
      <c r="M97" s="12"/>
      <c r="N97" s="13"/>
      <c r="O97" s="13"/>
      <c r="P97" s="13"/>
      <c r="Q97" s="12"/>
      <c r="R97" s="12"/>
      <c r="S97" s="12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x14ac:dyDescent="0.8">
      <c r="A98" s="8"/>
      <c r="B98" s="8"/>
      <c r="C98" s="29"/>
      <c r="D98" s="29"/>
      <c r="E98" s="29"/>
      <c r="F98" s="29"/>
      <c r="G98" s="29"/>
      <c r="H98" s="29"/>
      <c r="I98" s="29"/>
      <c r="J98" s="29"/>
      <c r="K98" s="29"/>
      <c r="L98" s="13"/>
      <c r="M98" s="12"/>
      <c r="N98" s="13"/>
      <c r="O98" s="13"/>
      <c r="P98" s="13"/>
      <c r="Q98" s="12"/>
      <c r="R98" s="12"/>
      <c r="S98" s="12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x14ac:dyDescent="0.8">
      <c r="A99" s="8"/>
      <c r="B99" s="8"/>
      <c r="C99" s="29"/>
      <c r="D99" s="29"/>
      <c r="E99" s="29"/>
      <c r="F99" s="29"/>
      <c r="G99" s="29"/>
      <c r="H99" s="29"/>
      <c r="I99" s="29"/>
      <c r="J99" s="29"/>
      <c r="K99" s="29"/>
      <c r="L99" s="13"/>
      <c r="M99" s="12"/>
      <c r="N99" s="13"/>
      <c r="O99" s="13"/>
      <c r="P99" s="13"/>
      <c r="Q99" s="12"/>
      <c r="R99" s="12"/>
      <c r="S99" s="12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x14ac:dyDescent="0.8">
      <c r="A100" s="8"/>
      <c r="B100" s="8"/>
      <c r="C100" s="29"/>
      <c r="D100" s="29"/>
      <c r="E100" s="29"/>
      <c r="F100" s="29"/>
      <c r="G100" s="29"/>
      <c r="H100" s="29"/>
      <c r="I100" s="29"/>
      <c r="J100" s="29"/>
      <c r="K100" s="29"/>
      <c r="L100" s="13"/>
      <c r="M100" s="12"/>
      <c r="N100" s="13"/>
      <c r="O100" s="13"/>
      <c r="P100" s="13"/>
      <c r="Q100" s="12"/>
      <c r="R100" s="12"/>
      <c r="S100" s="12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x14ac:dyDescent="0.8">
      <c r="A101" s="8"/>
      <c r="B101" s="8"/>
      <c r="C101" s="29"/>
      <c r="D101" s="29"/>
      <c r="E101" s="29"/>
      <c r="F101" s="29"/>
      <c r="G101" s="29"/>
      <c r="H101" s="29"/>
      <c r="I101" s="29"/>
      <c r="J101" s="29"/>
      <c r="K101" s="29"/>
      <c r="L101" s="13"/>
      <c r="M101" s="12"/>
      <c r="N101" s="13"/>
      <c r="O101" s="13"/>
      <c r="P101" s="13"/>
      <c r="Q101" s="12"/>
      <c r="R101" s="12"/>
      <c r="S101" s="12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x14ac:dyDescent="0.8">
      <c r="A102" s="8"/>
      <c r="B102" s="8"/>
      <c r="C102" s="29"/>
      <c r="D102" s="29"/>
      <c r="E102" s="29"/>
      <c r="F102" s="29"/>
      <c r="G102" s="29"/>
      <c r="H102" s="29"/>
      <c r="I102" s="29"/>
      <c r="J102" s="29"/>
      <c r="K102" s="29"/>
      <c r="L102" s="13"/>
      <c r="M102" s="12"/>
      <c r="N102" s="13"/>
      <c r="O102" s="13"/>
      <c r="P102" s="13"/>
      <c r="Q102" s="12"/>
      <c r="R102" s="12"/>
      <c r="S102" s="12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x14ac:dyDescent="0.8">
      <c r="A103" s="8"/>
      <c r="B103" s="8"/>
      <c r="C103" s="29"/>
      <c r="D103" s="29"/>
      <c r="E103" s="29"/>
      <c r="F103" s="29"/>
      <c r="G103" s="29"/>
      <c r="H103" s="29"/>
      <c r="I103" s="29"/>
      <c r="J103" s="29"/>
      <c r="K103" s="29"/>
      <c r="L103" s="13"/>
      <c r="M103" s="12"/>
      <c r="N103" s="13"/>
      <c r="O103" s="13"/>
      <c r="P103" s="13"/>
      <c r="Q103" s="12"/>
      <c r="R103" s="12"/>
      <c r="S103" s="12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x14ac:dyDescent="0.8">
      <c r="A104" s="8"/>
      <c r="B104" s="8"/>
      <c r="C104" s="29"/>
      <c r="D104" s="29"/>
      <c r="E104" s="29"/>
      <c r="F104" s="29"/>
      <c r="G104" s="29"/>
      <c r="H104" s="29"/>
      <c r="I104" s="29"/>
      <c r="J104" s="29"/>
      <c r="K104" s="29"/>
      <c r="L104" s="13"/>
      <c r="M104" s="12"/>
      <c r="N104" s="13"/>
      <c r="O104" s="13"/>
      <c r="P104" s="13"/>
      <c r="Q104" s="12"/>
      <c r="R104" s="12"/>
      <c r="S104" s="12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x14ac:dyDescent="0.8">
      <c r="A105" s="8"/>
      <c r="B105" s="8"/>
      <c r="C105" s="29"/>
      <c r="D105" s="29"/>
      <c r="E105" s="29"/>
      <c r="F105" s="29"/>
      <c r="G105" s="29"/>
      <c r="H105" s="29"/>
      <c r="I105" s="29"/>
      <c r="J105" s="29"/>
      <c r="K105" s="29"/>
      <c r="L105" s="13"/>
      <c r="M105" s="12"/>
      <c r="N105" s="13"/>
      <c r="O105" s="13"/>
      <c r="P105" s="13"/>
      <c r="Q105" s="12"/>
      <c r="R105" s="12"/>
      <c r="S105" s="12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8">
      <c r="A106" s="8"/>
      <c r="B106" s="8"/>
      <c r="C106" s="29"/>
      <c r="D106" s="29"/>
      <c r="E106" s="29"/>
      <c r="F106" s="29"/>
      <c r="G106" s="29"/>
      <c r="H106" s="29"/>
      <c r="I106" s="29"/>
      <c r="J106" s="29"/>
      <c r="K106" s="29"/>
      <c r="L106" s="13"/>
      <c r="M106" s="12"/>
      <c r="N106" s="13"/>
      <c r="O106" s="13"/>
      <c r="P106" s="13"/>
      <c r="Q106" s="12"/>
      <c r="R106" s="12"/>
      <c r="S106" s="12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8">
      <c r="A107" s="8"/>
      <c r="B107" s="8"/>
      <c r="C107" s="29"/>
      <c r="D107" s="29"/>
      <c r="E107" s="29"/>
      <c r="F107" s="29"/>
      <c r="G107" s="29"/>
      <c r="H107" s="29"/>
      <c r="I107" s="29"/>
      <c r="J107" s="29"/>
      <c r="K107" s="29"/>
      <c r="L107" s="13"/>
      <c r="M107" s="12"/>
      <c r="N107" s="13"/>
      <c r="O107" s="13"/>
      <c r="P107" s="13"/>
      <c r="Q107" s="12"/>
      <c r="R107" s="12"/>
      <c r="S107" s="12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8">
      <c r="A108" s="8"/>
      <c r="B108" s="8"/>
      <c r="C108" s="29"/>
      <c r="D108" s="29"/>
      <c r="E108" s="29"/>
      <c r="F108" s="29"/>
      <c r="G108" s="29"/>
      <c r="H108" s="29"/>
      <c r="I108" s="29"/>
      <c r="J108" s="29"/>
      <c r="K108" s="29"/>
      <c r="L108" s="13"/>
      <c r="M108" s="12"/>
      <c r="N108" s="13"/>
      <c r="O108" s="13"/>
      <c r="P108" s="13"/>
      <c r="Q108" s="12"/>
      <c r="R108" s="12"/>
      <c r="S108" s="12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8">
      <c r="A109" s="8"/>
      <c r="B109" s="8"/>
      <c r="C109" s="29"/>
      <c r="D109" s="29"/>
      <c r="E109" s="29"/>
      <c r="F109" s="29"/>
      <c r="G109" s="29"/>
      <c r="H109" s="29"/>
      <c r="I109" s="29"/>
      <c r="J109" s="29"/>
      <c r="K109" s="29"/>
      <c r="L109" s="13"/>
      <c r="M109" s="12"/>
      <c r="N109" s="13"/>
      <c r="O109" s="13"/>
      <c r="P109" s="13"/>
      <c r="Q109" s="12"/>
      <c r="R109" s="12"/>
      <c r="S109" s="12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8">
      <c r="A110" s="8"/>
      <c r="B110" s="8"/>
      <c r="C110" s="29"/>
      <c r="D110" s="29"/>
      <c r="E110" s="29"/>
      <c r="F110" s="29"/>
      <c r="G110" s="29"/>
      <c r="H110" s="29"/>
      <c r="I110" s="29"/>
      <c r="J110" s="29"/>
      <c r="K110" s="29"/>
      <c r="L110" s="13"/>
      <c r="M110" s="12"/>
      <c r="N110" s="13"/>
      <c r="O110" s="13"/>
      <c r="P110" s="13"/>
      <c r="Q110" s="12"/>
      <c r="R110" s="12"/>
      <c r="S110" s="12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8">
      <c r="A111" s="8"/>
      <c r="B111" s="8"/>
      <c r="C111" s="29"/>
      <c r="E111" s="29"/>
      <c r="F111" s="29"/>
      <c r="G111" s="29"/>
      <c r="H111" s="29"/>
      <c r="I111" s="29"/>
      <c r="J111" s="29"/>
      <c r="K111" s="29"/>
      <c r="L111" s="13"/>
      <c r="M111" s="12"/>
      <c r="N111" s="13"/>
      <c r="O111" s="13"/>
      <c r="P111" s="13"/>
      <c r="Q111" s="12"/>
      <c r="R111" s="12"/>
      <c r="S111" s="12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</sheetData>
  <mergeCells count="11">
    <mergeCell ref="A51:B51"/>
    <mergeCell ref="A20:AJ20"/>
    <mergeCell ref="A31:AJ31"/>
    <mergeCell ref="A37:AJ37"/>
    <mergeCell ref="A1:AJ1"/>
    <mergeCell ref="A46:AJ46"/>
    <mergeCell ref="B2:B3"/>
    <mergeCell ref="A19:B19"/>
    <mergeCell ref="A30:B30"/>
    <mergeCell ref="A36:B36"/>
    <mergeCell ref="A45:B45"/>
  </mergeCells>
  <pageMargins left="0.11811023622047245" right="0.19685039370078741" top="1.4173228346456694" bottom="7.874015748031496E-2" header="0.35433070866141736" footer="0.31496062992125984"/>
  <pageSetup paperSize="9" scale="27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6"/>
  <sheetViews>
    <sheetView rightToLeft="1" view="pageBreakPreview" zoomScale="40" zoomScaleNormal="30" zoomScaleSheetLayoutView="40" zoomScalePageLayoutView="40" workbookViewId="0">
      <selection activeCell="A2" sqref="A2"/>
    </sheetView>
  </sheetViews>
  <sheetFormatPr defaultColWidth="9" defaultRowHeight="45.6" x14ac:dyDescent="0.75"/>
  <cols>
    <col min="1" max="1" width="87.3984375" style="1" customWidth="1"/>
    <col min="2" max="2" width="37.59765625" style="1" customWidth="1"/>
    <col min="3" max="3" width="27.5" style="30" customWidth="1"/>
    <col min="4" max="4" width="27.8984375" style="30" customWidth="1"/>
    <col min="5" max="5" width="23.19921875" style="30" customWidth="1"/>
    <col min="6" max="6" width="29.59765625" style="30" customWidth="1"/>
    <col min="7" max="7" width="27.5" style="30" customWidth="1"/>
    <col min="8" max="8" width="30.3984375" style="30" customWidth="1"/>
    <col min="9" max="9" width="25.8984375" style="30" customWidth="1"/>
    <col min="10" max="10" width="28.8984375" style="30" customWidth="1"/>
    <col min="11" max="11" width="22.3984375" style="30" customWidth="1"/>
    <col min="12" max="12" width="0.59765625" style="3" hidden="1" customWidth="1"/>
    <col min="13" max="13" width="25.3984375" style="3" hidden="1" customWidth="1"/>
    <col min="14" max="14" width="25.8984375" style="1" hidden="1" customWidth="1"/>
    <col min="15" max="15" width="24.59765625" style="1" hidden="1" customWidth="1"/>
    <col min="16" max="16" width="24.09765625" style="2" hidden="1" customWidth="1"/>
    <col min="17" max="17" width="24.09765625" style="3" hidden="1" customWidth="1"/>
    <col min="18" max="18" width="28.3984375" style="3" hidden="1" customWidth="1"/>
    <col min="19" max="19" width="22.5" style="3" hidden="1" customWidth="1"/>
    <col min="20" max="21" width="25" style="1" hidden="1" customWidth="1"/>
    <col min="22" max="22" width="1.3984375" style="1" hidden="1" customWidth="1"/>
    <col min="23" max="23" width="27.5" style="1" hidden="1" customWidth="1"/>
    <col min="24" max="24" width="27.09765625" style="1" hidden="1" customWidth="1"/>
    <col min="25" max="25" width="25.3984375" style="1" hidden="1" customWidth="1"/>
    <col min="26" max="26" width="30.5" style="1" hidden="1" customWidth="1"/>
    <col min="27" max="27" width="25" style="1" hidden="1" customWidth="1"/>
    <col min="28" max="35" width="25.59765625" style="1" hidden="1" customWidth="1"/>
    <col min="36" max="36" width="35" style="1" hidden="1" customWidth="1"/>
    <col min="37" max="16384" width="9" style="1"/>
  </cols>
  <sheetData>
    <row r="1" spans="1:36" s="10" customFormat="1" ht="99.9" customHeight="1" thickTop="1" thickBot="1" x14ac:dyDescent="0.8">
      <c r="A1" s="142" t="s">
        <v>277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4"/>
    </row>
    <row r="2" spans="1:36" s="10" customFormat="1" ht="165.75" customHeight="1" thickTop="1" thickBot="1" x14ac:dyDescent="0.8">
      <c r="A2" s="67" t="s">
        <v>0</v>
      </c>
      <c r="B2" s="160" t="s">
        <v>250</v>
      </c>
      <c r="C2" s="69" t="s">
        <v>310</v>
      </c>
      <c r="D2" s="69" t="s">
        <v>2</v>
      </c>
      <c r="E2" s="69" t="s">
        <v>311</v>
      </c>
      <c r="F2" s="69" t="s">
        <v>4</v>
      </c>
      <c r="G2" s="69" t="s">
        <v>311</v>
      </c>
      <c r="H2" s="69" t="s">
        <v>5</v>
      </c>
      <c r="I2" s="69" t="s">
        <v>311</v>
      </c>
      <c r="J2" s="69" t="s">
        <v>95</v>
      </c>
      <c r="K2" s="69" t="s">
        <v>312</v>
      </c>
      <c r="L2" s="40" t="s">
        <v>6</v>
      </c>
      <c r="M2" s="40" t="s">
        <v>3</v>
      </c>
      <c r="N2" s="41" t="s">
        <v>162</v>
      </c>
      <c r="O2" s="41" t="s">
        <v>3</v>
      </c>
      <c r="P2" s="41" t="s">
        <v>163</v>
      </c>
      <c r="Q2" s="40" t="s">
        <v>3</v>
      </c>
      <c r="R2" s="40" t="s">
        <v>164</v>
      </c>
      <c r="S2" s="40" t="s">
        <v>92</v>
      </c>
      <c r="T2" s="40" t="s">
        <v>194</v>
      </c>
      <c r="U2" s="40" t="s">
        <v>3</v>
      </c>
      <c r="V2" s="40" t="s">
        <v>195</v>
      </c>
      <c r="W2" s="40" t="s">
        <v>3</v>
      </c>
      <c r="X2" s="40" t="s">
        <v>196</v>
      </c>
      <c r="Y2" s="40" t="s">
        <v>3</v>
      </c>
      <c r="Z2" s="40" t="s">
        <v>95</v>
      </c>
      <c r="AA2" s="40" t="s">
        <v>92</v>
      </c>
      <c r="AB2" s="40" t="s">
        <v>200</v>
      </c>
      <c r="AC2" s="40" t="s">
        <v>3</v>
      </c>
      <c r="AD2" s="40" t="s">
        <v>201</v>
      </c>
      <c r="AE2" s="40" t="s">
        <v>3</v>
      </c>
      <c r="AF2" s="40" t="s">
        <v>202</v>
      </c>
      <c r="AG2" s="40" t="s">
        <v>3</v>
      </c>
      <c r="AH2" s="40" t="s">
        <v>95</v>
      </c>
      <c r="AI2" s="40" t="s">
        <v>92</v>
      </c>
      <c r="AJ2" s="42" t="s">
        <v>205</v>
      </c>
    </row>
    <row r="3" spans="1:36" ht="63.9" customHeight="1" thickBot="1" x14ac:dyDescent="0.8">
      <c r="A3" s="71" t="s">
        <v>54</v>
      </c>
      <c r="B3" s="161"/>
      <c r="C3" s="73" t="s">
        <v>48</v>
      </c>
      <c r="D3" s="73" t="s">
        <v>48</v>
      </c>
      <c r="E3" s="73" t="s">
        <v>48</v>
      </c>
      <c r="F3" s="73" t="s">
        <v>48</v>
      </c>
      <c r="G3" s="73" t="s">
        <v>48</v>
      </c>
      <c r="H3" s="73" t="s">
        <v>48</v>
      </c>
      <c r="I3" s="73" t="s">
        <v>48</v>
      </c>
      <c r="J3" s="73" t="s">
        <v>48</v>
      </c>
      <c r="K3" s="73" t="s">
        <v>48</v>
      </c>
      <c r="L3" s="25" t="s">
        <v>48</v>
      </c>
      <c r="M3" s="25" t="s">
        <v>48</v>
      </c>
      <c r="N3" s="25" t="s">
        <v>48</v>
      </c>
      <c r="O3" s="25" t="s">
        <v>48</v>
      </c>
      <c r="P3" s="25" t="s">
        <v>48</v>
      </c>
      <c r="Q3" s="25" t="s">
        <v>48</v>
      </c>
      <c r="R3" s="25" t="s">
        <v>48</v>
      </c>
      <c r="S3" s="25" t="s">
        <v>48</v>
      </c>
      <c r="T3" s="25" t="s">
        <v>48</v>
      </c>
      <c r="U3" s="25" t="s">
        <v>48</v>
      </c>
      <c r="V3" s="25" t="s">
        <v>48</v>
      </c>
      <c r="W3" s="25" t="s">
        <v>48</v>
      </c>
      <c r="X3" s="25" t="s">
        <v>48</v>
      </c>
      <c r="Y3" s="25" t="s">
        <v>48</v>
      </c>
      <c r="Z3" s="25" t="s">
        <v>48</v>
      </c>
      <c r="AA3" s="25" t="s">
        <v>48</v>
      </c>
      <c r="AB3" s="25" t="s">
        <v>48</v>
      </c>
      <c r="AC3" s="25" t="s">
        <v>48</v>
      </c>
      <c r="AD3" s="25" t="s">
        <v>48</v>
      </c>
      <c r="AE3" s="25" t="s">
        <v>48</v>
      </c>
      <c r="AF3" s="25" t="s">
        <v>48</v>
      </c>
      <c r="AG3" s="25" t="s">
        <v>48</v>
      </c>
      <c r="AH3" s="25" t="s">
        <v>48</v>
      </c>
      <c r="AI3" s="25" t="s">
        <v>48</v>
      </c>
      <c r="AJ3" s="35" t="s">
        <v>48</v>
      </c>
    </row>
    <row r="4" spans="1:36" ht="66" customHeight="1" thickBot="1" x14ac:dyDescent="0.8">
      <c r="A4" s="76" t="s">
        <v>276</v>
      </c>
      <c r="B4" s="101" t="s">
        <v>251</v>
      </c>
      <c r="C4" s="104">
        <v>1400</v>
      </c>
      <c r="D4" s="20">
        <v>1450</v>
      </c>
      <c r="E4" s="27">
        <f t="shared" ref="E4:E10" si="0">(D4/C4)*100</f>
        <v>103.57142857142858</v>
      </c>
      <c r="F4" s="20">
        <v>1500</v>
      </c>
      <c r="G4" s="27">
        <f t="shared" ref="G4:G9" si="1">(F4/D4)*100</f>
        <v>103.44827586206897</v>
      </c>
      <c r="H4" s="27">
        <v>1500</v>
      </c>
      <c r="I4" s="27">
        <f t="shared" ref="I4:I9" si="2">(H4/F4)*100</f>
        <v>100</v>
      </c>
      <c r="J4" s="27">
        <f>(D4+F4+H4)/3</f>
        <v>1483.3333333333333</v>
      </c>
      <c r="K4" s="27">
        <f t="shared" ref="J4:K10" si="3">(E4+G4+I4)/3</f>
        <v>102.33990147783253</v>
      </c>
      <c r="L4" s="25">
        <v>1000</v>
      </c>
      <c r="M4" s="25">
        <f t="shared" ref="M4:M10" si="4">(L4/H4)*100</f>
        <v>66.666666666666657</v>
      </c>
      <c r="N4" s="25">
        <v>1150</v>
      </c>
      <c r="O4" s="25">
        <f t="shared" ref="O4:O10" si="5">(N4/L4)*100</f>
        <v>114.99999999999999</v>
      </c>
      <c r="P4" s="26">
        <v>1200</v>
      </c>
      <c r="Q4" s="25">
        <f t="shared" ref="Q4:Q10" si="6">P4/N4*100</f>
        <v>104.34782608695652</v>
      </c>
      <c r="R4" s="25">
        <f t="shared" ref="R4:S10" si="7">(L4+N4+P4)/3</f>
        <v>1116.6666666666667</v>
      </c>
      <c r="S4" s="25">
        <f t="shared" si="7"/>
        <v>95.338164251207715</v>
      </c>
      <c r="T4" s="25">
        <v>1300</v>
      </c>
      <c r="U4" s="25">
        <f>T4/P4*100</f>
        <v>108.33333333333333</v>
      </c>
      <c r="V4" s="25">
        <v>1400</v>
      </c>
      <c r="W4" s="25">
        <f t="shared" ref="W4:W10" si="8">V4/T4*100</f>
        <v>107.69230769230769</v>
      </c>
      <c r="X4" s="25">
        <v>1400</v>
      </c>
      <c r="Y4" s="25">
        <f t="shared" ref="Y4:Y10" si="9">X4/V4*100</f>
        <v>100</v>
      </c>
      <c r="Z4" s="25">
        <f>(T4+V4+X4)/3</f>
        <v>1366.6666666666667</v>
      </c>
      <c r="AA4" s="25">
        <f>(U4+W4+Y4)/3</f>
        <v>105.34188034188033</v>
      </c>
      <c r="AB4" s="25">
        <v>1400</v>
      </c>
      <c r="AC4" s="25">
        <f t="shared" ref="AC4:AC10" si="10">(AB4/X4)*100</f>
        <v>100</v>
      </c>
      <c r="AD4" s="25">
        <v>1450</v>
      </c>
      <c r="AE4" s="25">
        <f>AD4/AB4*100</f>
        <v>103.57142857142858</v>
      </c>
      <c r="AF4" s="25">
        <v>1400</v>
      </c>
      <c r="AG4" s="25">
        <f>AF4/AD4*100</f>
        <v>96.551724137931032</v>
      </c>
      <c r="AH4" s="25">
        <f>(AB4+AD4+AF4)/3</f>
        <v>1416.6666666666667</v>
      </c>
      <c r="AI4" s="25">
        <f>(AC4+AE4+AG4)/3</f>
        <v>100.04105090311987</v>
      </c>
      <c r="AJ4" s="35">
        <f>(J4+R4+Z4+AH4)/4</f>
        <v>1345.8333333333335</v>
      </c>
    </row>
    <row r="5" spans="1:36" ht="63.9" customHeight="1" thickBot="1" x14ac:dyDescent="0.8">
      <c r="A5" s="76" t="s">
        <v>177</v>
      </c>
      <c r="B5" s="101" t="s">
        <v>251</v>
      </c>
      <c r="C5" s="104">
        <v>60000</v>
      </c>
      <c r="D5" s="20">
        <v>60000</v>
      </c>
      <c r="E5" s="24">
        <f t="shared" si="0"/>
        <v>100</v>
      </c>
      <c r="F5" s="20">
        <v>60000</v>
      </c>
      <c r="G5" s="24">
        <f t="shared" si="1"/>
        <v>100</v>
      </c>
      <c r="H5" s="24">
        <v>60000</v>
      </c>
      <c r="I5" s="24">
        <f t="shared" si="2"/>
        <v>100</v>
      </c>
      <c r="J5" s="24">
        <f t="shared" si="3"/>
        <v>60000</v>
      </c>
      <c r="K5" s="24">
        <f t="shared" si="3"/>
        <v>100</v>
      </c>
      <c r="L5" s="22">
        <v>60000</v>
      </c>
      <c r="M5" s="22">
        <f t="shared" si="4"/>
        <v>100</v>
      </c>
      <c r="N5" s="22">
        <v>60000</v>
      </c>
      <c r="O5" s="22">
        <f t="shared" si="5"/>
        <v>100</v>
      </c>
      <c r="P5" s="23">
        <v>60000</v>
      </c>
      <c r="Q5" s="22">
        <f t="shared" si="6"/>
        <v>100</v>
      </c>
      <c r="R5" s="22">
        <f t="shared" si="7"/>
        <v>60000</v>
      </c>
      <c r="S5" s="22">
        <f t="shared" si="7"/>
        <v>100</v>
      </c>
      <c r="T5" s="22">
        <v>60000</v>
      </c>
      <c r="U5" s="22">
        <f t="shared" ref="U5:U10" si="11">T5/P5*100</f>
        <v>100</v>
      </c>
      <c r="V5" s="22">
        <v>60000</v>
      </c>
      <c r="W5" s="22">
        <f>V5/T5*100</f>
        <v>100</v>
      </c>
      <c r="X5" s="22">
        <v>60000</v>
      </c>
      <c r="Y5" s="22">
        <f t="shared" si="9"/>
        <v>100</v>
      </c>
      <c r="Z5" s="22">
        <f t="shared" ref="Z5:AA10" si="12">(T5+V5+X5)/3</f>
        <v>60000</v>
      </c>
      <c r="AA5" s="22">
        <f t="shared" si="12"/>
        <v>100</v>
      </c>
      <c r="AB5" s="22">
        <v>60000</v>
      </c>
      <c r="AC5" s="22">
        <f t="shared" si="10"/>
        <v>100</v>
      </c>
      <c r="AD5" s="22">
        <v>60000</v>
      </c>
      <c r="AE5" s="22">
        <f t="shared" ref="AE5:AE10" si="13">AD5/AB5*100</f>
        <v>100</v>
      </c>
      <c r="AF5" s="22">
        <v>60000</v>
      </c>
      <c r="AG5" s="22">
        <f>AF5/AD5*100</f>
        <v>100</v>
      </c>
      <c r="AH5" s="22">
        <f t="shared" ref="AH5:AH10" si="14">(AB5+AD5+AF5)/3</f>
        <v>60000</v>
      </c>
      <c r="AI5" s="22">
        <f t="shared" ref="AI5:AI10" si="15">(AC5+AE5+AG5)/3</f>
        <v>100</v>
      </c>
      <c r="AJ5" s="34">
        <f t="shared" ref="AJ5:AJ10" si="16">(J5+R5+Z5+AH5)/4</f>
        <v>60000</v>
      </c>
    </row>
    <row r="6" spans="1:36" ht="63.9" customHeight="1" thickBot="1" x14ac:dyDescent="0.8">
      <c r="A6" s="76" t="s">
        <v>179</v>
      </c>
      <c r="B6" s="101" t="s">
        <v>275</v>
      </c>
      <c r="C6" s="104">
        <v>10250</v>
      </c>
      <c r="D6" s="20">
        <v>10500</v>
      </c>
      <c r="E6" s="24">
        <f t="shared" si="0"/>
        <v>102.4390243902439</v>
      </c>
      <c r="F6" s="20">
        <v>11300</v>
      </c>
      <c r="G6" s="24">
        <f t="shared" si="1"/>
        <v>107.61904761904762</v>
      </c>
      <c r="H6" s="24">
        <v>11500</v>
      </c>
      <c r="I6" s="24">
        <f t="shared" si="2"/>
        <v>101.76991150442478</v>
      </c>
      <c r="J6" s="24">
        <f t="shared" si="3"/>
        <v>11100</v>
      </c>
      <c r="K6" s="24">
        <f t="shared" si="3"/>
        <v>103.94266117123875</v>
      </c>
      <c r="L6" s="22">
        <v>8500</v>
      </c>
      <c r="M6" s="22">
        <f t="shared" si="4"/>
        <v>73.91304347826086</v>
      </c>
      <c r="N6" s="22">
        <v>8500</v>
      </c>
      <c r="O6" s="22">
        <f t="shared" si="5"/>
        <v>100</v>
      </c>
      <c r="P6" s="23">
        <v>8500</v>
      </c>
      <c r="Q6" s="22">
        <f t="shared" si="6"/>
        <v>100</v>
      </c>
      <c r="R6" s="22">
        <f t="shared" si="7"/>
        <v>8500</v>
      </c>
      <c r="S6" s="22">
        <f t="shared" si="7"/>
        <v>91.304347826086953</v>
      </c>
      <c r="T6" s="22">
        <v>8600</v>
      </c>
      <c r="U6" s="22">
        <f t="shared" si="11"/>
        <v>101.17647058823529</v>
      </c>
      <c r="V6" s="22">
        <v>9500</v>
      </c>
      <c r="W6" s="22">
        <f t="shared" si="8"/>
        <v>110.46511627906976</v>
      </c>
      <c r="X6" s="22">
        <v>9500</v>
      </c>
      <c r="Y6" s="22">
        <f t="shared" si="9"/>
        <v>100</v>
      </c>
      <c r="Z6" s="22">
        <f t="shared" si="12"/>
        <v>9200</v>
      </c>
      <c r="AA6" s="22">
        <f t="shared" si="12"/>
        <v>103.88052895576834</v>
      </c>
      <c r="AB6" s="22">
        <v>10125</v>
      </c>
      <c r="AC6" s="22">
        <f t="shared" si="10"/>
        <v>106.57894736842107</v>
      </c>
      <c r="AD6" s="22">
        <v>10500</v>
      </c>
      <c r="AE6" s="22">
        <f t="shared" si="13"/>
        <v>103.7037037037037</v>
      </c>
      <c r="AF6" s="22">
        <v>10250</v>
      </c>
      <c r="AG6" s="22">
        <f>AF6/AD6*100</f>
        <v>97.61904761904762</v>
      </c>
      <c r="AH6" s="22">
        <f t="shared" si="14"/>
        <v>10291.666666666666</v>
      </c>
      <c r="AI6" s="22">
        <f t="shared" si="15"/>
        <v>102.63389956372413</v>
      </c>
      <c r="AJ6" s="34">
        <f t="shared" si="16"/>
        <v>9772.9166666666661</v>
      </c>
    </row>
    <row r="7" spans="1:36" ht="63.9" customHeight="1" thickBot="1" x14ac:dyDescent="0.8">
      <c r="A7" s="76" t="s">
        <v>55</v>
      </c>
      <c r="B7" s="101" t="s">
        <v>251</v>
      </c>
      <c r="C7" s="104">
        <v>4000</v>
      </c>
      <c r="D7" s="20">
        <v>4000</v>
      </c>
      <c r="E7" s="24">
        <f t="shared" si="0"/>
        <v>100</v>
      </c>
      <c r="F7" s="20">
        <v>4700</v>
      </c>
      <c r="G7" s="24">
        <f t="shared" si="1"/>
        <v>117.5</v>
      </c>
      <c r="H7" s="24">
        <v>4833</v>
      </c>
      <c r="I7" s="24">
        <f>(H7/F7)*100</f>
        <v>102.82978723404254</v>
      </c>
      <c r="J7" s="24">
        <f t="shared" si="3"/>
        <v>4511</v>
      </c>
      <c r="K7" s="24">
        <f t="shared" si="3"/>
        <v>106.77659574468085</v>
      </c>
      <c r="L7" s="22">
        <v>3500</v>
      </c>
      <c r="M7" s="22">
        <f t="shared" si="4"/>
        <v>72.418787502586383</v>
      </c>
      <c r="N7" s="22">
        <v>3500</v>
      </c>
      <c r="O7" s="22">
        <f t="shared" si="5"/>
        <v>100</v>
      </c>
      <c r="P7" s="23">
        <v>3500</v>
      </c>
      <c r="Q7" s="22">
        <f t="shared" si="6"/>
        <v>100</v>
      </c>
      <c r="R7" s="22">
        <f t="shared" si="7"/>
        <v>3500</v>
      </c>
      <c r="S7" s="22">
        <f t="shared" si="7"/>
        <v>90.806262500862132</v>
      </c>
      <c r="T7" s="22">
        <v>3800</v>
      </c>
      <c r="U7" s="22">
        <f t="shared" si="11"/>
        <v>108.57142857142857</v>
      </c>
      <c r="V7" s="22">
        <v>4000</v>
      </c>
      <c r="W7" s="22">
        <f t="shared" si="8"/>
        <v>105.26315789473684</v>
      </c>
      <c r="X7" s="22">
        <v>4500</v>
      </c>
      <c r="Y7" s="22">
        <f t="shared" si="9"/>
        <v>112.5</v>
      </c>
      <c r="Z7" s="22">
        <f t="shared" si="12"/>
        <v>4100</v>
      </c>
      <c r="AA7" s="22">
        <f t="shared" si="12"/>
        <v>108.77819548872181</v>
      </c>
      <c r="AB7" s="22">
        <v>4000</v>
      </c>
      <c r="AC7" s="22">
        <f t="shared" si="10"/>
        <v>88.888888888888886</v>
      </c>
      <c r="AD7" s="22">
        <v>4000</v>
      </c>
      <c r="AE7" s="22">
        <f t="shared" si="13"/>
        <v>100</v>
      </c>
      <c r="AF7" s="22">
        <v>4000</v>
      </c>
      <c r="AG7" s="22">
        <f t="shared" ref="AG7:AG10" si="17">AF7/AD7*100</f>
        <v>100</v>
      </c>
      <c r="AH7" s="22">
        <f t="shared" si="14"/>
        <v>4000</v>
      </c>
      <c r="AI7" s="22">
        <f t="shared" si="15"/>
        <v>96.296296296296305</v>
      </c>
      <c r="AJ7" s="34">
        <f t="shared" si="16"/>
        <v>4027.75</v>
      </c>
    </row>
    <row r="8" spans="1:36" ht="63.9" customHeight="1" thickBot="1" x14ac:dyDescent="0.8">
      <c r="A8" s="76" t="s">
        <v>198</v>
      </c>
      <c r="B8" s="101" t="s">
        <v>251</v>
      </c>
      <c r="C8" s="104">
        <v>4500</v>
      </c>
      <c r="D8" s="20">
        <v>4750</v>
      </c>
      <c r="E8" s="24">
        <f t="shared" si="0"/>
        <v>105.55555555555556</v>
      </c>
      <c r="F8" s="20">
        <v>6000</v>
      </c>
      <c r="G8" s="24">
        <f t="shared" si="1"/>
        <v>126.31578947368421</v>
      </c>
      <c r="H8" s="24">
        <v>5666</v>
      </c>
      <c r="I8" s="24">
        <f t="shared" si="2"/>
        <v>94.433333333333337</v>
      </c>
      <c r="J8" s="24">
        <f t="shared" si="3"/>
        <v>5472</v>
      </c>
      <c r="K8" s="24">
        <f t="shared" si="3"/>
        <v>108.7682261208577</v>
      </c>
      <c r="L8" s="22">
        <v>3500</v>
      </c>
      <c r="M8" s="22">
        <f t="shared" si="4"/>
        <v>61.771973173314507</v>
      </c>
      <c r="N8" s="22">
        <v>3500</v>
      </c>
      <c r="O8" s="22">
        <f t="shared" si="5"/>
        <v>100</v>
      </c>
      <c r="P8" s="23">
        <v>3500</v>
      </c>
      <c r="Q8" s="22">
        <f t="shared" si="6"/>
        <v>100</v>
      </c>
      <c r="R8" s="22">
        <f t="shared" si="7"/>
        <v>3500</v>
      </c>
      <c r="S8" s="22">
        <f t="shared" si="7"/>
        <v>87.257324391104831</v>
      </c>
      <c r="T8" s="22">
        <v>3500</v>
      </c>
      <c r="U8" s="22">
        <f t="shared" si="11"/>
        <v>100</v>
      </c>
      <c r="V8" s="22">
        <v>3500</v>
      </c>
      <c r="W8" s="22">
        <f t="shared" si="8"/>
        <v>100</v>
      </c>
      <c r="X8" s="22">
        <v>4000</v>
      </c>
      <c r="Y8" s="22">
        <f t="shared" si="9"/>
        <v>114.28571428571428</v>
      </c>
      <c r="Z8" s="22">
        <f t="shared" si="12"/>
        <v>3666.6666666666665</v>
      </c>
      <c r="AA8" s="22">
        <f t="shared" si="12"/>
        <v>104.76190476190476</v>
      </c>
      <c r="AB8" s="22">
        <v>4000</v>
      </c>
      <c r="AC8" s="22">
        <f t="shared" si="10"/>
        <v>100</v>
      </c>
      <c r="AD8" s="22">
        <v>4000</v>
      </c>
      <c r="AE8" s="22">
        <f t="shared" si="13"/>
        <v>100</v>
      </c>
      <c r="AF8" s="22">
        <v>4000</v>
      </c>
      <c r="AG8" s="22">
        <f t="shared" si="17"/>
        <v>100</v>
      </c>
      <c r="AH8" s="22">
        <f t="shared" si="14"/>
        <v>4000</v>
      </c>
      <c r="AI8" s="22">
        <f t="shared" si="15"/>
        <v>100</v>
      </c>
      <c r="AJ8" s="34">
        <f t="shared" si="16"/>
        <v>4159.6666666666661</v>
      </c>
    </row>
    <row r="9" spans="1:36" ht="63.9" customHeight="1" thickBot="1" x14ac:dyDescent="0.8">
      <c r="A9" s="76" t="s">
        <v>231</v>
      </c>
      <c r="B9" s="101" t="s">
        <v>275</v>
      </c>
      <c r="C9" s="104">
        <v>3750</v>
      </c>
      <c r="D9" s="20">
        <v>4100</v>
      </c>
      <c r="E9" s="24">
        <f t="shared" si="0"/>
        <v>109.33333333333333</v>
      </c>
      <c r="F9" s="20">
        <v>3800</v>
      </c>
      <c r="G9" s="24">
        <f t="shared" si="1"/>
        <v>92.682926829268297</v>
      </c>
      <c r="H9" s="24">
        <v>4000</v>
      </c>
      <c r="I9" s="24">
        <f t="shared" si="2"/>
        <v>105.26315789473684</v>
      </c>
      <c r="J9" s="24">
        <f t="shared" si="3"/>
        <v>3966.6666666666665</v>
      </c>
      <c r="K9" s="24">
        <f t="shared" si="3"/>
        <v>102.42647268577947</v>
      </c>
      <c r="L9" s="22">
        <v>4000</v>
      </c>
      <c r="M9" s="22">
        <f t="shared" si="4"/>
        <v>100</v>
      </c>
      <c r="N9" s="22">
        <v>4000</v>
      </c>
      <c r="O9" s="22">
        <f t="shared" si="5"/>
        <v>100</v>
      </c>
      <c r="P9" s="23">
        <v>4575</v>
      </c>
      <c r="Q9" s="22">
        <f t="shared" si="6"/>
        <v>114.375</v>
      </c>
      <c r="R9" s="22">
        <f t="shared" si="7"/>
        <v>4191.666666666667</v>
      </c>
      <c r="S9" s="22">
        <f t="shared" si="7"/>
        <v>104.79166666666667</v>
      </c>
      <c r="T9" s="22">
        <v>4500</v>
      </c>
      <c r="U9" s="22">
        <f t="shared" si="11"/>
        <v>98.360655737704917</v>
      </c>
      <c r="V9" s="22">
        <v>4500</v>
      </c>
      <c r="W9" s="22">
        <f t="shared" si="8"/>
        <v>100</v>
      </c>
      <c r="X9" s="22">
        <v>4500</v>
      </c>
      <c r="Y9" s="22">
        <f t="shared" si="9"/>
        <v>100</v>
      </c>
      <c r="Z9" s="22">
        <f t="shared" si="12"/>
        <v>4500</v>
      </c>
      <c r="AA9" s="22">
        <f t="shared" si="12"/>
        <v>99.453551912568301</v>
      </c>
      <c r="AB9" s="22">
        <v>4500</v>
      </c>
      <c r="AC9" s="22">
        <f t="shared" si="10"/>
        <v>100</v>
      </c>
      <c r="AD9" s="22">
        <v>4875</v>
      </c>
      <c r="AE9" s="22">
        <f t="shared" si="13"/>
        <v>108.33333333333333</v>
      </c>
      <c r="AF9" s="22">
        <v>4500</v>
      </c>
      <c r="AG9" s="22">
        <f t="shared" si="17"/>
        <v>92.307692307692307</v>
      </c>
      <c r="AH9" s="22">
        <f t="shared" si="14"/>
        <v>4625</v>
      </c>
      <c r="AI9" s="22">
        <f t="shared" si="15"/>
        <v>100.21367521367522</v>
      </c>
      <c r="AJ9" s="34">
        <f t="shared" si="16"/>
        <v>4320.8333333333339</v>
      </c>
    </row>
    <row r="10" spans="1:36" ht="63.9" customHeight="1" thickBot="1" x14ac:dyDescent="0.8">
      <c r="A10" s="162" t="s">
        <v>14</v>
      </c>
      <c r="B10" s="163"/>
      <c r="C10" s="105">
        <f>SUM(C4:C9)</f>
        <v>83900</v>
      </c>
      <c r="D10" s="43">
        <f>SUM(D4:D9)</f>
        <v>84800</v>
      </c>
      <c r="E10" s="44">
        <f t="shared" si="0"/>
        <v>101.07270560190705</v>
      </c>
      <c r="F10" s="44">
        <f>SUM(F4:F9)</f>
        <v>87300</v>
      </c>
      <c r="G10" s="44">
        <f>(F10/D10)*100</f>
        <v>102.94811320754718</v>
      </c>
      <c r="H10" s="44">
        <f>SUM(H4:H9)</f>
        <v>87499</v>
      </c>
      <c r="I10" s="44">
        <f>(H10/F10)*100</f>
        <v>100.22794959908362</v>
      </c>
      <c r="J10" s="44">
        <f t="shared" si="3"/>
        <v>86533</v>
      </c>
      <c r="K10" s="44">
        <f t="shared" si="3"/>
        <v>101.41625613617929</v>
      </c>
      <c r="L10" s="25">
        <f>SUM(L4:L9)</f>
        <v>80500</v>
      </c>
      <c r="M10" s="25">
        <f t="shared" si="4"/>
        <v>92.001051440587887</v>
      </c>
      <c r="N10" s="25">
        <f>SUM(N4:N9)</f>
        <v>80650</v>
      </c>
      <c r="O10" s="25">
        <f t="shared" si="5"/>
        <v>100.1863354037267</v>
      </c>
      <c r="P10" s="26">
        <f>SUM(P4:P9)</f>
        <v>81275</v>
      </c>
      <c r="Q10" s="25">
        <f t="shared" si="6"/>
        <v>100.77495350278984</v>
      </c>
      <c r="R10" s="25">
        <f t="shared" si="7"/>
        <v>80808.333333333328</v>
      </c>
      <c r="S10" s="25">
        <f t="shared" si="7"/>
        <v>97.65411344903481</v>
      </c>
      <c r="T10" s="25">
        <f>SUM(T4:T9)</f>
        <v>81700</v>
      </c>
      <c r="U10" s="25">
        <f t="shared" si="11"/>
        <v>100.5229160258382</v>
      </c>
      <c r="V10" s="25">
        <f>SUM(SUM(V4:V9))</f>
        <v>82900</v>
      </c>
      <c r="W10" s="25">
        <f t="shared" si="8"/>
        <v>101.46878824969401</v>
      </c>
      <c r="X10" s="25">
        <f>SUM(X4:X9)</f>
        <v>83900</v>
      </c>
      <c r="Y10" s="25">
        <f t="shared" si="9"/>
        <v>101.20627261761157</v>
      </c>
      <c r="Z10" s="25">
        <f t="shared" si="12"/>
        <v>82833.333333333328</v>
      </c>
      <c r="AA10" s="25">
        <f t="shared" si="12"/>
        <v>101.0659922977146</v>
      </c>
      <c r="AB10" s="25">
        <f>SUM(AB4:AB9)</f>
        <v>84025</v>
      </c>
      <c r="AC10" s="25">
        <f t="shared" si="10"/>
        <v>100.14898688915375</v>
      </c>
      <c r="AD10" s="25">
        <f>SUM(AD4:AD9)</f>
        <v>84825</v>
      </c>
      <c r="AE10" s="25">
        <f t="shared" si="13"/>
        <v>100.95209759000296</v>
      </c>
      <c r="AF10" s="25">
        <f>SUM(AF4:AF9)</f>
        <v>84150</v>
      </c>
      <c r="AG10" s="25">
        <f t="shared" si="17"/>
        <v>99.204244031830228</v>
      </c>
      <c r="AH10" s="25">
        <f t="shared" si="14"/>
        <v>84333.333333333328</v>
      </c>
      <c r="AI10" s="25">
        <f t="shared" si="15"/>
        <v>100.10177617032899</v>
      </c>
      <c r="AJ10" s="35">
        <f t="shared" si="16"/>
        <v>83626.999999999985</v>
      </c>
    </row>
    <row r="11" spans="1:36" ht="63.9" customHeight="1" thickBot="1" x14ac:dyDescent="0.8">
      <c r="A11" s="157" t="s">
        <v>98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9"/>
    </row>
    <row r="12" spans="1:36" ht="63.9" customHeight="1" thickBot="1" x14ac:dyDescent="0.8">
      <c r="A12" s="76" t="s">
        <v>278</v>
      </c>
      <c r="B12" s="101" t="s">
        <v>251</v>
      </c>
      <c r="C12" s="104">
        <v>400</v>
      </c>
      <c r="D12" s="20">
        <v>400</v>
      </c>
      <c r="E12" s="24">
        <f t="shared" ref="E12:E22" si="18">(D12/C12)*100</f>
        <v>100</v>
      </c>
      <c r="F12" s="20">
        <v>400</v>
      </c>
      <c r="G12" s="24">
        <f t="shared" ref="G12:G23" si="19">(F12/D12)*100</f>
        <v>100</v>
      </c>
      <c r="H12" s="24">
        <v>400</v>
      </c>
      <c r="I12" s="24">
        <f t="shared" ref="I12:I23" si="20">(H12/F12)*100</f>
        <v>100</v>
      </c>
      <c r="J12" s="24">
        <f t="shared" ref="J12:K23" si="21">(D12+F12+H12)/3</f>
        <v>400</v>
      </c>
      <c r="K12" s="24">
        <f t="shared" si="21"/>
        <v>100</v>
      </c>
      <c r="L12" s="22">
        <v>400</v>
      </c>
      <c r="M12" s="22">
        <f t="shared" ref="M12:M23" si="22">(L12/H12)*100</f>
        <v>100</v>
      </c>
      <c r="N12" s="22">
        <v>400</v>
      </c>
      <c r="O12" s="22">
        <f t="shared" ref="O12:O23" si="23">(N12/L12)*100</f>
        <v>100</v>
      </c>
      <c r="P12" s="23">
        <v>400</v>
      </c>
      <c r="Q12" s="22">
        <f>P12/N12*100</f>
        <v>100</v>
      </c>
      <c r="R12" s="22">
        <f>(L12+N12+P12)/3</f>
        <v>400</v>
      </c>
      <c r="S12" s="22">
        <f>(M12+O12+Q12)/3</f>
        <v>100</v>
      </c>
      <c r="T12" s="22">
        <v>400</v>
      </c>
      <c r="U12" s="22">
        <f>T12/P12*100</f>
        <v>100</v>
      </c>
      <c r="V12" s="22">
        <v>400</v>
      </c>
      <c r="W12" s="22">
        <f>V12/T12*100</f>
        <v>100</v>
      </c>
      <c r="X12" s="22">
        <v>400</v>
      </c>
      <c r="Y12" s="22">
        <f t="shared" ref="Y12:Y23" si="24">X12/V12*100</f>
        <v>100</v>
      </c>
      <c r="Z12" s="22">
        <f>(T12+V12+X12)/3</f>
        <v>400</v>
      </c>
      <c r="AA12" s="22">
        <f t="shared" ref="AA12:AA23" si="25">(U12+W12+Y12)/3</f>
        <v>100</v>
      </c>
      <c r="AB12" s="22">
        <v>400</v>
      </c>
      <c r="AC12" s="22">
        <f t="shared" ref="AC12:AC23" si="26">(AB12/X12)*100</f>
        <v>100</v>
      </c>
      <c r="AD12" s="22">
        <v>400</v>
      </c>
      <c r="AE12" s="22">
        <f>AD12/AB12*100</f>
        <v>100</v>
      </c>
      <c r="AF12" s="22">
        <v>400</v>
      </c>
      <c r="AG12" s="22">
        <f t="shared" ref="AG12:AG23" si="27">AF12/AD12*100</f>
        <v>100</v>
      </c>
      <c r="AH12" s="22">
        <f t="shared" ref="AH12:AH23" si="28">(AB12+AD12+AF12)/3</f>
        <v>400</v>
      </c>
      <c r="AI12" s="22">
        <f t="shared" ref="AI12:AI23" si="29">(AC12+AE12+AG12)/3</f>
        <v>100</v>
      </c>
      <c r="AJ12" s="34">
        <f t="shared" ref="AJ12:AJ23" si="30">(J12+R12+Z12+AH12)/4</f>
        <v>400</v>
      </c>
    </row>
    <row r="13" spans="1:36" ht="63.9" customHeight="1" thickBot="1" x14ac:dyDescent="0.8">
      <c r="A13" s="76" t="s">
        <v>178</v>
      </c>
      <c r="B13" s="101" t="s">
        <v>251</v>
      </c>
      <c r="C13" s="104">
        <v>33250</v>
      </c>
      <c r="D13" s="20">
        <v>33250</v>
      </c>
      <c r="E13" s="24">
        <f>(D13/C13)*100</f>
        <v>100</v>
      </c>
      <c r="F13" s="20">
        <v>45000</v>
      </c>
      <c r="G13" s="24">
        <f>(F13/D13)*100</f>
        <v>135.33834586466165</v>
      </c>
      <c r="H13" s="24">
        <v>45000</v>
      </c>
      <c r="I13" s="24">
        <f t="shared" si="20"/>
        <v>100</v>
      </c>
      <c r="J13" s="24">
        <f t="shared" si="21"/>
        <v>41083.333333333336</v>
      </c>
      <c r="K13" s="24">
        <f t="shared" si="21"/>
        <v>111.77944862155387</v>
      </c>
      <c r="L13" s="22">
        <v>24000</v>
      </c>
      <c r="M13" s="22">
        <f t="shared" si="22"/>
        <v>53.333333333333336</v>
      </c>
      <c r="N13" s="22">
        <v>25000</v>
      </c>
      <c r="O13" s="22">
        <f t="shared" si="23"/>
        <v>104.16666666666667</v>
      </c>
      <c r="P13" s="23">
        <v>36000</v>
      </c>
      <c r="Q13" s="22">
        <f t="shared" ref="Q13:Q23" si="31">P13/N13*100</f>
        <v>144</v>
      </c>
      <c r="R13" s="22">
        <f t="shared" ref="R13:S23" si="32">(L13+N13+P13)/3</f>
        <v>28333.333333333332</v>
      </c>
      <c r="S13" s="22">
        <f t="shared" si="32"/>
        <v>100.5</v>
      </c>
      <c r="T13" s="22">
        <v>34000</v>
      </c>
      <c r="U13" s="22">
        <f t="shared" ref="U13:U23" si="33">T13/P13*100</f>
        <v>94.444444444444443</v>
      </c>
      <c r="V13" s="22">
        <v>35000</v>
      </c>
      <c r="W13" s="22">
        <f t="shared" ref="W13:W23" si="34">V13/T13*100</f>
        <v>102.94117647058823</v>
      </c>
      <c r="X13" s="22">
        <v>35750</v>
      </c>
      <c r="Y13" s="22">
        <f t="shared" si="24"/>
        <v>102.14285714285714</v>
      </c>
      <c r="Z13" s="22">
        <f t="shared" ref="Z13:Z84" si="35">(T13+V13+X13)/3</f>
        <v>34916.666666666664</v>
      </c>
      <c r="AA13" s="22">
        <f t="shared" si="25"/>
        <v>99.842826019296623</v>
      </c>
      <c r="AB13" s="22">
        <v>36000</v>
      </c>
      <c r="AC13" s="22">
        <f t="shared" si="26"/>
        <v>100.69930069930071</v>
      </c>
      <c r="AD13" s="22">
        <v>34500</v>
      </c>
      <c r="AE13" s="22">
        <f t="shared" ref="AE13:AE23" si="36">AD13/AB13*100</f>
        <v>95.833333333333343</v>
      </c>
      <c r="AF13" s="22">
        <v>33250</v>
      </c>
      <c r="AG13" s="22">
        <f t="shared" si="27"/>
        <v>96.376811594202891</v>
      </c>
      <c r="AH13" s="22">
        <f t="shared" si="28"/>
        <v>34583.333333333336</v>
      </c>
      <c r="AI13" s="22">
        <f t="shared" si="29"/>
        <v>97.636481875612319</v>
      </c>
      <c r="AJ13" s="34">
        <f t="shared" si="30"/>
        <v>34729.166666666672</v>
      </c>
    </row>
    <row r="14" spans="1:36" ht="63.9" customHeight="1" thickBot="1" x14ac:dyDescent="0.8">
      <c r="A14" s="76" t="s">
        <v>232</v>
      </c>
      <c r="B14" s="101" t="s">
        <v>251</v>
      </c>
      <c r="C14" s="104">
        <v>11650</v>
      </c>
      <c r="D14" s="20">
        <v>11850</v>
      </c>
      <c r="E14" s="24">
        <f t="shared" ref="E14:E19" si="37">(D14/C14)*100</f>
        <v>101.71673819742489</v>
      </c>
      <c r="F14" s="20">
        <v>12000</v>
      </c>
      <c r="G14" s="24">
        <f t="shared" ref="G14:G19" si="38">(F14/D14)*100</f>
        <v>101.26582278481013</v>
      </c>
      <c r="H14" s="24">
        <v>11300</v>
      </c>
      <c r="I14" s="24">
        <f t="shared" si="20"/>
        <v>94.166666666666671</v>
      </c>
      <c r="J14" s="24">
        <f t="shared" si="21"/>
        <v>11716.666666666666</v>
      </c>
      <c r="K14" s="24">
        <f t="shared" si="21"/>
        <v>99.049742549633891</v>
      </c>
      <c r="L14" s="22"/>
      <c r="M14" s="22"/>
      <c r="N14" s="22"/>
      <c r="O14" s="22"/>
      <c r="P14" s="23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34"/>
    </row>
    <row r="15" spans="1:36" ht="63.9" customHeight="1" thickBot="1" x14ac:dyDescent="0.8">
      <c r="A15" s="76" t="s">
        <v>233</v>
      </c>
      <c r="B15" s="101" t="s">
        <v>251</v>
      </c>
      <c r="C15" s="104">
        <v>6725</v>
      </c>
      <c r="D15" s="20">
        <v>6800</v>
      </c>
      <c r="E15" s="24">
        <f t="shared" si="37"/>
        <v>101.11524163568772</v>
      </c>
      <c r="F15" s="20">
        <v>8000</v>
      </c>
      <c r="G15" s="24">
        <f t="shared" si="38"/>
        <v>117.64705882352942</v>
      </c>
      <c r="H15" s="24">
        <v>8000</v>
      </c>
      <c r="I15" s="24">
        <f t="shared" si="20"/>
        <v>100</v>
      </c>
      <c r="J15" s="24">
        <f t="shared" si="21"/>
        <v>7600</v>
      </c>
      <c r="K15" s="24">
        <f t="shared" si="21"/>
        <v>106.25410015307239</v>
      </c>
      <c r="L15" s="22"/>
      <c r="M15" s="22"/>
      <c r="N15" s="22"/>
      <c r="O15" s="22"/>
      <c r="P15" s="23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34"/>
    </row>
    <row r="16" spans="1:36" ht="63.9" customHeight="1" thickBot="1" x14ac:dyDescent="0.8">
      <c r="A16" s="76" t="s">
        <v>234</v>
      </c>
      <c r="B16" s="101" t="s">
        <v>251</v>
      </c>
      <c r="C16" s="104">
        <v>6500</v>
      </c>
      <c r="D16" s="20">
        <v>6700</v>
      </c>
      <c r="E16" s="24">
        <f t="shared" si="37"/>
        <v>103.07692307692307</v>
      </c>
      <c r="F16" s="20">
        <v>6800</v>
      </c>
      <c r="G16" s="24">
        <f t="shared" si="38"/>
        <v>101.49253731343283</v>
      </c>
      <c r="H16" s="24">
        <v>6700</v>
      </c>
      <c r="I16" s="24">
        <f t="shared" si="20"/>
        <v>98.529411764705884</v>
      </c>
      <c r="J16" s="24">
        <f t="shared" si="21"/>
        <v>6733.333333333333</v>
      </c>
      <c r="K16" s="24">
        <f t="shared" si="21"/>
        <v>101.03295738502061</v>
      </c>
      <c r="L16" s="22"/>
      <c r="M16" s="22"/>
      <c r="N16" s="22"/>
      <c r="O16" s="22"/>
      <c r="P16" s="2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4"/>
    </row>
    <row r="17" spans="1:36" ht="63.9" customHeight="1" thickBot="1" x14ac:dyDescent="0.8">
      <c r="A17" s="76" t="s">
        <v>235</v>
      </c>
      <c r="B17" s="101" t="s">
        <v>251</v>
      </c>
      <c r="C17" s="104">
        <v>4450</v>
      </c>
      <c r="D17" s="20">
        <v>4450</v>
      </c>
      <c r="E17" s="24">
        <f t="shared" si="37"/>
        <v>100</v>
      </c>
      <c r="F17" s="20">
        <v>4800</v>
      </c>
      <c r="G17" s="24">
        <f t="shared" si="38"/>
        <v>107.86516853932584</v>
      </c>
      <c r="H17" s="24">
        <v>4800</v>
      </c>
      <c r="I17" s="24">
        <f t="shared" si="20"/>
        <v>100</v>
      </c>
      <c r="J17" s="24">
        <f t="shared" si="21"/>
        <v>4683.333333333333</v>
      </c>
      <c r="K17" s="24">
        <f t="shared" si="21"/>
        <v>102.62172284644195</v>
      </c>
      <c r="L17" s="22"/>
      <c r="M17" s="22"/>
      <c r="N17" s="22"/>
      <c r="O17" s="22"/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34"/>
    </row>
    <row r="18" spans="1:36" ht="63.9" customHeight="1" thickBot="1" x14ac:dyDescent="0.8">
      <c r="A18" s="76" t="s">
        <v>236</v>
      </c>
      <c r="B18" s="101" t="s">
        <v>279</v>
      </c>
      <c r="C18" s="104">
        <v>700</v>
      </c>
      <c r="D18" s="21">
        <v>700</v>
      </c>
      <c r="E18" s="24">
        <f t="shared" si="37"/>
        <v>100</v>
      </c>
      <c r="F18" s="20">
        <v>800</v>
      </c>
      <c r="G18" s="24">
        <f t="shared" si="38"/>
        <v>114.28571428571428</v>
      </c>
      <c r="H18" s="24">
        <v>800</v>
      </c>
      <c r="I18" s="24">
        <f t="shared" si="20"/>
        <v>100</v>
      </c>
      <c r="J18" s="24">
        <f t="shared" si="21"/>
        <v>766.66666666666663</v>
      </c>
      <c r="K18" s="24">
        <f t="shared" si="21"/>
        <v>104.76190476190476</v>
      </c>
      <c r="L18" s="22"/>
      <c r="M18" s="22"/>
      <c r="N18" s="22"/>
      <c r="O18" s="22"/>
      <c r="P18" s="2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34"/>
    </row>
    <row r="19" spans="1:36" ht="63.9" customHeight="1" thickBot="1" x14ac:dyDescent="0.8">
      <c r="A19" s="76" t="s">
        <v>237</v>
      </c>
      <c r="B19" s="101" t="s">
        <v>280</v>
      </c>
      <c r="C19" s="104">
        <v>200</v>
      </c>
      <c r="D19" s="20">
        <v>200</v>
      </c>
      <c r="E19" s="24">
        <f t="shared" si="37"/>
        <v>100</v>
      </c>
      <c r="F19" s="20">
        <v>250</v>
      </c>
      <c r="G19" s="24">
        <f t="shared" si="38"/>
        <v>125</v>
      </c>
      <c r="H19" s="24">
        <v>250</v>
      </c>
      <c r="I19" s="24">
        <f t="shared" si="20"/>
        <v>100</v>
      </c>
      <c r="J19" s="24">
        <f t="shared" si="21"/>
        <v>233.33333333333334</v>
      </c>
      <c r="K19" s="24">
        <f t="shared" si="21"/>
        <v>108.33333333333333</v>
      </c>
      <c r="L19" s="22"/>
      <c r="M19" s="22"/>
      <c r="N19" s="22"/>
      <c r="O19" s="22"/>
      <c r="P19" s="23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34"/>
    </row>
    <row r="20" spans="1:36" ht="63.9" customHeight="1" thickBot="1" x14ac:dyDescent="0.8">
      <c r="A20" s="85" t="s">
        <v>238</v>
      </c>
      <c r="B20" s="82" t="s">
        <v>251</v>
      </c>
      <c r="C20" s="82">
        <v>6000</v>
      </c>
      <c r="D20" s="82">
        <v>6250</v>
      </c>
      <c r="E20" s="83">
        <f t="shared" si="18"/>
        <v>104.16666666666667</v>
      </c>
      <c r="F20" s="82">
        <v>6500</v>
      </c>
      <c r="G20" s="83">
        <f t="shared" si="19"/>
        <v>104</v>
      </c>
      <c r="H20" s="83">
        <v>6500</v>
      </c>
      <c r="I20" s="83">
        <f t="shared" si="20"/>
        <v>100</v>
      </c>
      <c r="J20" s="83">
        <f t="shared" si="21"/>
        <v>6416.666666666667</v>
      </c>
      <c r="K20" s="83">
        <f t="shared" si="21"/>
        <v>102.72222222222223</v>
      </c>
      <c r="L20" s="22">
        <v>19000</v>
      </c>
      <c r="M20" s="22">
        <f t="shared" si="22"/>
        <v>292.30769230769226</v>
      </c>
      <c r="N20" s="22">
        <v>22275</v>
      </c>
      <c r="O20" s="22">
        <f t="shared" si="23"/>
        <v>117.23684210526315</v>
      </c>
      <c r="P20" s="23">
        <v>23325</v>
      </c>
      <c r="Q20" s="22">
        <f t="shared" si="31"/>
        <v>104.71380471380472</v>
      </c>
      <c r="R20" s="22">
        <f t="shared" si="32"/>
        <v>21533.333333333332</v>
      </c>
      <c r="S20" s="22">
        <f t="shared" si="32"/>
        <v>171.41944637558672</v>
      </c>
      <c r="T20" s="22">
        <v>25300</v>
      </c>
      <c r="U20" s="22">
        <f t="shared" si="33"/>
        <v>108.46730975348338</v>
      </c>
      <c r="V20" s="22">
        <v>28200</v>
      </c>
      <c r="W20" s="22">
        <f t="shared" si="34"/>
        <v>111.46245059288538</v>
      </c>
      <c r="X20" s="22">
        <v>28800</v>
      </c>
      <c r="Y20" s="22">
        <f t="shared" si="24"/>
        <v>102.12765957446808</v>
      </c>
      <c r="Z20" s="22">
        <f t="shared" si="35"/>
        <v>27433.333333333332</v>
      </c>
      <c r="AA20" s="22">
        <f t="shared" si="25"/>
        <v>107.35247330694563</v>
      </c>
      <c r="AB20" s="22">
        <v>29025</v>
      </c>
      <c r="AC20" s="22">
        <f t="shared" si="26"/>
        <v>100.78125</v>
      </c>
      <c r="AD20" s="22">
        <v>28950</v>
      </c>
      <c r="AE20" s="22">
        <f t="shared" si="36"/>
        <v>99.741602067183464</v>
      </c>
      <c r="AF20" s="22">
        <v>28825</v>
      </c>
      <c r="AG20" s="22">
        <f>AF20/AD20*100</f>
        <v>99.568221070811745</v>
      </c>
      <c r="AH20" s="22">
        <f t="shared" si="28"/>
        <v>28933.333333333332</v>
      </c>
      <c r="AI20" s="22">
        <f t="shared" si="29"/>
        <v>100.03035771266507</v>
      </c>
      <c r="AJ20" s="34">
        <f t="shared" si="30"/>
        <v>21079.166666666664</v>
      </c>
    </row>
    <row r="21" spans="1:36" ht="63.9" customHeight="1" thickBot="1" x14ac:dyDescent="0.8">
      <c r="A21" s="100" t="s">
        <v>239</v>
      </c>
      <c r="B21" s="95" t="s">
        <v>251</v>
      </c>
      <c r="C21" s="95">
        <v>5125</v>
      </c>
      <c r="D21" s="95">
        <v>5600</v>
      </c>
      <c r="E21" s="96">
        <f t="shared" si="18"/>
        <v>109.26829268292684</v>
      </c>
      <c r="F21" s="95">
        <v>5400</v>
      </c>
      <c r="G21" s="96">
        <f t="shared" si="19"/>
        <v>96.428571428571431</v>
      </c>
      <c r="H21" s="96">
        <v>5300</v>
      </c>
      <c r="I21" s="96">
        <f t="shared" si="20"/>
        <v>98.148148148148152</v>
      </c>
      <c r="J21" s="96">
        <f t="shared" si="21"/>
        <v>5433.333333333333</v>
      </c>
      <c r="K21" s="96">
        <f t="shared" si="21"/>
        <v>101.28167075321547</v>
      </c>
      <c r="L21" s="98">
        <v>7000</v>
      </c>
      <c r="M21" s="98">
        <f t="shared" si="22"/>
        <v>132.0754716981132</v>
      </c>
      <c r="N21" s="98">
        <v>5000</v>
      </c>
      <c r="O21" s="98">
        <f t="shared" si="23"/>
        <v>71.428571428571431</v>
      </c>
      <c r="P21" s="97">
        <v>5000</v>
      </c>
      <c r="Q21" s="98">
        <f t="shared" si="31"/>
        <v>100</v>
      </c>
      <c r="R21" s="98">
        <f t="shared" si="32"/>
        <v>5666.666666666667</v>
      </c>
      <c r="S21" s="98">
        <f t="shared" si="32"/>
        <v>101.16801437556154</v>
      </c>
      <c r="T21" s="98">
        <v>6000</v>
      </c>
      <c r="U21" s="98">
        <f t="shared" si="33"/>
        <v>120</v>
      </c>
      <c r="V21" s="98">
        <v>5500</v>
      </c>
      <c r="W21" s="98">
        <f t="shared" si="34"/>
        <v>91.666666666666657</v>
      </c>
      <c r="X21" s="98">
        <v>5500</v>
      </c>
      <c r="Y21" s="98">
        <f t="shared" si="24"/>
        <v>100</v>
      </c>
      <c r="Z21" s="98">
        <f t="shared" si="35"/>
        <v>5666.666666666667</v>
      </c>
      <c r="AA21" s="98">
        <f t="shared" si="25"/>
        <v>103.88888888888887</v>
      </c>
      <c r="AB21" s="98">
        <v>5250</v>
      </c>
      <c r="AC21" s="98">
        <f t="shared" si="26"/>
        <v>95.454545454545453</v>
      </c>
      <c r="AD21" s="98">
        <v>5150</v>
      </c>
      <c r="AE21" s="98">
        <f t="shared" si="36"/>
        <v>98.095238095238088</v>
      </c>
      <c r="AF21" s="98">
        <v>5125</v>
      </c>
      <c r="AG21" s="98">
        <f t="shared" si="27"/>
        <v>99.514563106796118</v>
      </c>
      <c r="AH21" s="98">
        <f t="shared" si="28"/>
        <v>5175</v>
      </c>
      <c r="AI21" s="98">
        <f t="shared" si="29"/>
        <v>97.688115552193224</v>
      </c>
      <c r="AJ21" s="99">
        <f t="shared" si="30"/>
        <v>5485.416666666667</v>
      </c>
    </row>
    <row r="22" spans="1:36" ht="63.9" customHeight="1" thickBot="1" x14ac:dyDescent="0.8">
      <c r="A22" s="114" t="s">
        <v>240</v>
      </c>
      <c r="B22" s="102" t="s">
        <v>251</v>
      </c>
      <c r="C22" s="104">
        <v>4000</v>
      </c>
      <c r="D22" s="20">
        <v>4000</v>
      </c>
      <c r="E22" s="24">
        <f t="shared" si="18"/>
        <v>100</v>
      </c>
      <c r="F22" s="20">
        <v>4000</v>
      </c>
      <c r="G22" s="24">
        <f t="shared" si="19"/>
        <v>100</v>
      </c>
      <c r="H22" s="24">
        <v>4000</v>
      </c>
      <c r="I22" s="24">
        <f t="shared" si="20"/>
        <v>100</v>
      </c>
      <c r="J22" s="24">
        <f t="shared" si="21"/>
        <v>4000</v>
      </c>
      <c r="K22" s="24">
        <f t="shared" si="21"/>
        <v>100</v>
      </c>
      <c r="L22" s="22">
        <v>500</v>
      </c>
      <c r="M22" s="22">
        <f t="shared" si="22"/>
        <v>12.5</v>
      </c>
      <c r="N22" s="22">
        <v>500</v>
      </c>
      <c r="O22" s="22">
        <f t="shared" si="23"/>
        <v>100</v>
      </c>
      <c r="P22" s="23">
        <v>500</v>
      </c>
      <c r="Q22" s="22">
        <f t="shared" si="31"/>
        <v>100</v>
      </c>
      <c r="R22" s="22">
        <f t="shared" si="32"/>
        <v>500</v>
      </c>
      <c r="S22" s="22">
        <f t="shared" si="32"/>
        <v>70.833333333333329</v>
      </c>
      <c r="T22" s="22">
        <v>600</v>
      </c>
      <c r="U22" s="22">
        <f t="shared" si="33"/>
        <v>120</v>
      </c>
      <c r="V22" s="22">
        <v>600</v>
      </c>
      <c r="W22" s="22">
        <f t="shared" si="34"/>
        <v>100</v>
      </c>
      <c r="X22" s="22">
        <v>600</v>
      </c>
      <c r="Y22" s="22">
        <f t="shared" si="24"/>
        <v>100</v>
      </c>
      <c r="Z22" s="22">
        <f t="shared" si="35"/>
        <v>600</v>
      </c>
      <c r="AA22" s="22">
        <f t="shared" si="25"/>
        <v>106.66666666666667</v>
      </c>
      <c r="AB22" s="22">
        <v>600</v>
      </c>
      <c r="AC22" s="22">
        <f>(AB22/X22)*100</f>
        <v>100</v>
      </c>
      <c r="AD22" s="22">
        <v>600</v>
      </c>
      <c r="AE22" s="22">
        <f t="shared" si="36"/>
        <v>100</v>
      </c>
      <c r="AF22" s="22">
        <v>600</v>
      </c>
      <c r="AG22" s="22">
        <f t="shared" si="27"/>
        <v>100</v>
      </c>
      <c r="AH22" s="22">
        <f t="shared" si="28"/>
        <v>600</v>
      </c>
      <c r="AI22" s="22">
        <f t="shared" si="29"/>
        <v>100</v>
      </c>
      <c r="AJ22" s="34">
        <f t="shared" si="30"/>
        <v>1425</v>
      </c>
    </row>
    <row r="23" spans="1:36" ht="63.9" customHeight="1" thickBot="1" x14ac:dyDescent="0.8">
      <c r="A23" s="155" t="s">
        <v>14</v>
      </c>
      <c r="B23" s="156"/>
      <c r="C23" s="106">
        <f>SUM(C12:C22)</f>
        <v>79000</v>
      </c>
      <c r="D23" s="44">
        <f>SUM(D12:D22)</f>
        <v>80200</v>
      </c>
      <c r="E23" s="44">
        <f>(D23/C23)*100</f>
        <v>101.51898734177216</v>
      </c>
      <c r="F23" s="44">
        <f>SUM(F12:F22)</f>
        <v>93950</v>
      </c>
      <c r="G23" s="44">
        <f t="shared" si="19"/>
        <v>117.14463840399003</v>
      </c>
      <c r="H23" s="44">
        <f>SUM(H12:H22)</f>
        <v>93050</v>
      </c>
      <c r="I23" s="44">
        <f t="shared" si="20"/>
        <v>99.042043640234169</v>
      </c>
      <c r="J23" s="44">
        <f t="shared" si="21"/>
        <v>89066.666666666672</v>
      </c>
      <c r="K23" s="44">
        <f t="shared" si="21"/>
        <v>105.90188979533212</v>
      </c>
      <c r="L23" s="25">
        <f>SUM(L12:L22)</f>
        <v>50900</v>
      </c>
      <c r="M23" s="25">
        <f t="shared" si="22"/>
        <v>54.70177324019344</v>
      </c>
      <c r="N23" s="25">
        <f>SUM(N12:N22)</f>
        <v>53175</v>
      </c>
      <c r="O23" s="25">
        <f t="shared" si="23"/>
        <v>104.46954813359528</v>
      </c>
      <c r="P23" s="26">
        <f>SUM(P12:P22)</f>
        <v>65225</v>
      </c>
      <c r="Q23" s="25">
        <f t="shared" si="31"/>
        <v>122.6610249177245</v>
      </c>
      <c r="R23" s="25">
        <f t="shared" si="32"/>
        <v>56433.333333333336</v>
      </c>
      <c r="S23" s="25">
        <f t="shared" si="32"/>
        <v>93.944115430504397</v>
      </c>
      <c r="T23" s="25">
        <f>SUM(T12:T22)</f>
        <v>66300</v>
      </c>
      <c r="U23" s="25">
        <f t="shared" si="33"/>
        <v>101.64814105021081</v>
      </c>
      <c r="V23" s="25">
        <f>SUM(V12:V22)</f>
        <v>69700</v>
      </c>
      <c r="W23" s="25">
        <f t="shared" si="34"/>
        <v>105.12820512820514</v>
      </c>
      <c r="X23" s="25">
        <f>SUM(X12:X22)</f>
        <v>71050</v>
      </c>
      <c r="Y23" s="25">
        <f t="shared" si="24"/>
        <v>101.93687230989956</v>
      </c>
      <c r="Z23" s="22">
        <f t="shared" si="35"/>
        <v>69016.666666666672</v>
      </c>
      <c r="AA23" s="25">
        <f t="shared" si="25"/>
        <v>102.90440616277185</v>
      </c>
      <c r="AB23" s="25">
        <f>SUM(SUM(AB12:AB22))</f>
        <v>71275</v>
      </c>
      <c r="AC23" s="25">
        <f t="shared" si="26"/>
        <v>100.31667839549614</v>
      </c>
      <c r="AD23" s="25">
        <f>SUM(AD12:AD22)</f>
        <v>69600</v>
      </c>
      <c r="AE23" s="25">
        <f t="shared" si="36"/>
        <v>97.649947386881792</v>
      </c>
      <c r="AF23" s="25">
        <f>SUM(AF12:AF22)</f>
        <v>68200</v>
      </c>
      <c r="AG23" s="25">
        <f t="shared" si="27"/>
        <v>97.988505747126439</v>
      </c>
      <c r="AH23" s="25">
        <f t="shared" si="28"/>
        <v>69691.666666666672</v>
      </c>
      <c r="AI23" s="25">
        <f t="shared" si="29"/>
        <v>98.6517105098348</v>
      </c>
      <c r="AJ23" s="35">
        <f t="shared" si="30"/>
        <v>71052.083333333343</v>
      </c>
    </row>
    <row r="24" spans="1:36" ht="63.9" customHeight="1" thickBot="1" x14ac:dyDescent="0.8">
      <c r="A24" s="157" t="s">
        <v>299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9"/>
    </row>
    <row r="25" spans="1:36" ht="63.9" customHeight="1" thickBot="1" x14ac:dyDescent="0.8">
      <c r="A25" s="114" t="s">
        <v>180</v>
      </c>
      <c r="B25" s="102" t="s">
        <v>251</v>
      </c>
      <c r="C25" s="104">
        <v>9000</v>
      </c>
      <c r="D25" s="20">
        <v>9000</v>
      </c>
      <c r="E25" s="24">
        <f t="shared" ref="E25:E28" si="39">(D25/C25)*100</f>
        <v>100</v>
      </c>
      <c r="F25" s="20">
        <v>9200</v>
      </c>
      <c r="G25" s="24">
        <f>(F25/D25)*100</f>
        <v>102.22222222222221</v>
      </c>
      <c r="H25" s="24">
        <v>9700</v>
      </c>
      <c r="I25" s="24">
        <f>(H25/F25)*100</f>
        <v>105.43478260869566</v>
      </c>
      <c r="J25" s="24">
        <f t="shared" ref="J25:K28" si="40">(D25+F25+H25)/3</f>
        <v>9300</v>
      </c>
      <c r="K25" s="24">
        <f t="shared" si="40"/>
        <v>102.55233494363931</v>
      </c>
      <c r="L25" s="22">
        <v>7000</v>
      </c>
      <c r="M25" s="22">
        <f>(L25/H25)*100</f>
        <v>72.164948453608247</v>
      </c>
      <c r="N25" s="22">
        <v>7000</v>
      </c>
      <c r="O25" s="22">
        <f>(N25/L25)*100</f>
        <v>100</v>
      </c>
      <c r="P25" s="23">
        <v>7750</v>
      </c>
      <c r="Q25" s="22">
        <f>P25/N25*100</f>
        <v>110.71428571428572</v>
      </c>
      <c r="R25" s="22">
        <f t="shared" ref="R25:S28" si="41">(L25+N25+P25)/3</f>
        <v>7250</v>
      </c>
      <c r="S25" s="22">
        <f t="shared" si="41"/>
        <v>94.293078055964656</v>
      </c>
      <c r="T25" s="22">
        <v>7950</v>
      </c>
      <c r="U25" s="22">
        <f>T25/P25*100</f>
        <v>102.58064516129033</v>
      </c>
      <c r="V25" s="22">
        <v>9000</v>
      </c>
      <c r="W25" s="22">
        <f>V25/T25*100</f>
        <v>113.20754716981132</v>
      </c>
      <c r="X25" s="22">
        <v>9000</v>
      </c>
      <c r="Y25" s="22">
        <f>X25/V25*100</f>
        <v>100</v>
      </c>
      <c r="Z25" s="22">
        <f t="shared" si="35"/>
        <v>8650</v>
      </c>
      <c r="AA25" s="22">
        <f>(U25+W25+Y25)/3</f>
        <v>105.26273077703388</v>
      </c>
      <c r="AB25" s="22">
        <v>9000</v>
      </c>
      <c r="AC25" s="22">
        <f t="shared" ref="AC25:AC27" si="42">(AB25/X25)*100</f>
        <v>100</v>
      </c>
      <c r="AD25" s="22">
        <v>9000</v>
      </c>
      <c r="AE25" s="22">
        <f>AD25/AB25*100</f>
        <v>100</v>
      </c>
      <c r="AF25" s="22">
        <v>9000</v>
      </c>
      <c r="AG25" s="22">
        <f t="shared" ref="AG25:AG28" si="43">AF25/AD25*100</f>
        <v>100</v>
      </c>
      <c r="AH25" s="22">
        <f t="shared" ref="AH25:AH28" si="44">(AB25+AD25+AF25)/3</f>
        <v>9000</v>
      </c>
      <c r="AI25" s="22">
        <f t="shared" ref="AI25:AI28" si="45">(AC25+AE25+AG25)/3</f>
        <v>100</v>
      </c>
      <c r="AJ25" s="34">
        <f t="shared" ref="AJ25:AJ28" si="46">(J25+R25+Z25+AH25)/4</f>
        <v>8550</v>
      </c>
    </row>
    <row r="26" spans="1:36" ht="63.9" customHeight="1" thickBot="1" x14ac:dyDescent="0.8">
      <c r="A26" s="114" t="s">
        <v>181</v>
      </c>
      <c r="B26" s="102" t="s">
        <v>251</v>
      </c>
      <c r="C26" s="104">
        <v>43875</v>
      </c>
      <c r="D26" s="20">
        <v>44375</v>
      </c>
      <c r="E26" s="24">
        <f t="shared" si="39"/>
        <v>101.13960113960114</v>
      </c>
      <c r="F26" s="20">
        <v>51300</v>
      </c>
      <c r="G26" s="24">
        <f>(F26/D26)*100</f>
        <v>115.6056338028169</v>
      </c>
      <c r="H26" s="24">
        <v>40000</v>
      </c>
      <c r="I26" s="24">
        <f>(H26/F26)*100</f>
        <v>77.972709551656919</v>
      </c>
      <c r="J26" s="24">
        <f t="shared" si="40"/>
        <v>45225</v>
      </c>
      <c r="K26" s="24">
        <f t="shared" si="40"/>
        <v>98.239314831358328</v>
      </c>
      <c r="L26" s="22">
        <v>37200</v>
      </c>
      <c r="M26" s="22">
        <f>(L26/H26)*100</f>
        <v>93</v>
      </c>
      <c r="N26" s="22">
        <v>43875</v>
      </c>
      <c r="O26" s="22">
        <f>(N26/L26)*100</f>
        <v>117.94354838709677</v>
      </c>
      <c r="P26" s="23">
        <v>35750</v>
      </c>
      <c r="Q26" s="22">
        <f>P26/N26*100</f>
        <v>81.481481481481481</v>
      </c>
      <c r="R26" s="22">
        <f t="shared" si="41"/>
        <v>38941.666666666664</v>
      </c>
      <c r="S26" s="22">
        <f t="shared" si="41"/>
        <v>97.47500995619275</v>
      </c>
      <c r="T26" s="22">
        <v>36000</v>
      </c>
      <c r="U26" s="22">
        <f>T26/P26*100</f>
        <v>100.69930069930071</v>
      </c>
      <c r="V26" s="22">
        <v>35750</v>
      </c>
      <c r="W26" s="22">
        <f>V26/T26*100</f>
        <v>99.305555555555557</v>
      </c>
      <c r="X26" s="22">
        <v>36500</v>
      </c>
      <c r="Y26" s="22">
        <f>X26/V26*100</f>
        <v>102.09790209790211</v>
      </c>
      <c r="Z26" s="22">
        <f t="shared" si="35"/>
        <v>36083.333333333336</v>
      </c>
      <c r="AA26" s="22">
        <f>(U26+W26+Y26)/3</f>
        <v>100.70091945091946</v>
      </c>
      <c r="AB26" s="22">
        <v>42500</v>
      </c>
      <c r="AC26" s="22">
        <f t="shared" si="42"/>
        <v>116.43835616438356</v>
      </c>
      <c r="AD26" s="22">
        <v>44000</v>
      </c>
      <c r="AE26" s="22">
        <f t="shared" ref="AE26:AE27" si="47">AD26/AB26*100</f>
        <v>103.5294117647059</v>
      </c>
      <c r="AF26" s="22">
        <v>43875</v>
      </c>
      <c r="AG26" s="22">
        <f t="shared" si="43"/>
        <v>99.715909090909093</v>
      </c>
      <c r="AH26" s="22">
        <f t="shared" si="44"/>
        <v>43458.333333333336</v>
      </c>
      <c r="AI26" s="22">
        <f t="shared" si="45"/>
        <v>106.56122567333284</v>
      </c>
      <c r="AJ26" s="34">
        <f t="shared" si="46"/>
        <v>40927.083333333336</v>
      </c>
    </row>
    <row r="27" spans="1:36" ht="63.9" customHeight="1" thickBot="1" x14ac:dyDescent="0.8">
      <c r="A27" s="114" t="s">
        <v>56</v>
      </c>
      <c r="B27" s="102" t="s">
        <v>251</v>
      </c>
      <c r="C27" s="104">
        <v>6000</v>
      </c>
      <c r="D27" s="20">
        <v>6000</v>
      </c>
      <c r="E27" s="24">
        <f t="shared" si="39"/>
        <v>100</v>
      </c>
      <c r="F27" s="20">
        <v>5800</v>
      </c>
      <c r="G27" s="24">
        <f>(F27/D27)*100</f>
        <v>96.666666666666671</v>
      </c>
      <c r="H27" s="24">
        <v>6000</v>
      </c>
      <c r="I27" s="24">
        <f>(H27/F27)*100</f>
        <v>103.44827586206897</v>
      </c>
      <c r="J27" s="24">
        <f t="shared" si="40"/>
        <v>5933.333333333333</v>
      </c>
      <c r="K27" s="24">
        <f t="shared" si="40"/>
        <v>100.03831417624521</v>
      </c>
      <c r="L27" s="22">
        <v>4800</v>
      </c>
      <c r="M27" s="22">
        <f>(L27/H27)*100</f>
        <v>80</v>
      </c>
      <c r="N27" s="22">
        <v>5000</v>
      </c>
      <c r="O27" s="22">
        <f>(N27/L27)*100</f>
        <v>104.16666666666667</v>
      </c>
      <c r="P27" s="23">
        <v>5000</v>
      </c>
      <c r="Q27" s="22">
        <f>P27/N27*100</f>
        <v>100</v>
      </c>
      <c r="R27" s="22">
        <f t="shared" si="41"/>
        <v>4933.333333333333</v>
      </c>
      <c r="S27" s="22">
        <f t="shared" si="41"/>
        <v>94.722222222222229</v>
      </c>
      <c r="T27" s="22">
        <v>6000</v>
      </c>
      <c r="U27" s="22">
        <f>T27/P27*100</f>
        <v>120</v>
      </c>
      <c r="V27" s="22">
        <v>6000</v>
      </c>
      <c r="W27" s="22">
        <f>V27/T27*100</f>
        <v>100</v>
      </c>
      <c r="X27" s="22">
        <v>6150</v>
      </c>
      <c r="Y27" s="22">
        <f>X27/V27*100</f>
        <v>102.49999999999999</v>
      </c>
      <c r="Z27" s="22">
        <f t="shared" si="35"/>
        <v>6050</v>
      </c>
      <c r="AA27" s="22">
        <f>(U27+W27+Y27)/3</f>
        <v>107.5</v>
      </c>
      <c r="AB27" s="22">
        <v>6000</v>
      </c>
      <c r="AC27" s="22">
        <f t="shared" si="42"/>
        <v>97.560975609756099</v>
      </c>
      <c r="AD27" s="22">
        <v>6000</v>
      </c>
      <c r="AE27" s="22">
        <f t="shared" si="47"/>
        <v>100</v>
      </c>
      <c r="AF27" s="22">
        <v>6000</v>
      </c>
      <c r="AG27" s="22">
        <f t="shared" si="43"/>
        <v>100</v>
      </c>
      <c r="AH27" s="22">
        <f t="shared" si="44"/>
        <v>6000</v>
      </c>
      <c r="AI27" s="22">
        <f t="shared" si="45"/>
        <v>99.1869918699187</v>
      </c>
      <c r="AJ27" s="34">
        <f t="shared" si="46"/>
        <v>5729.1666666666661</v>
      </c>
    </row>
    <row r="28" spans="1:36" ht="63.9" customHeight="1" thickBot="1" x14ac:dyDescent="0.8">
      <c r="A28" s="164" t="s">
        <v>14</v>
      </c>
      <c r="B28" s="165"/>
      <c r="C28" s="79">
        <f>SUM(C25:C27)</f>
        <v>58875</v>
      </c>
      <c r="D28" s="79">
        <f>SUM(D25:D27)</f>
        <v>59375</v>
      </c>
      <c r="E28" s="80">
        <f t="shared" si="39"/>
        <v>100.84925690021231</v>
      </c>
      <c r="F28" s="80">
        <f>SUM(F25:F27)</f>
        <v>66300</v>
      </c>
      <c r="G28" s="80">
        <f>(F28/D28)*100</f>
        <v>111.66315789473684</v>
      </c>
      <c r="H28" s="80">
        <f>SUM(H25:H27)</f>
        <v>55700</v>
      </c>
      <c r="I28" s="80">
        <f>(H28/F28)*100</f>
        <v>84.012066365007541</v>
      </c>
      <c r="J28" s="80">
        <f t="shared" si="40"/>
        <v>60458.333333333336</v>
      </c>
      <c r="K28" s="80">
        <f t="shared" si="40"/>
        <v>98.841493719985579</v>
      </c>
      <c r="L28" s="25">
        <f>SUM(L25:L27)</f>
        <v>49000</v>
      </c>
      <c r="M28" s="25">
        <f>(L28/H28)*100</f>
        <v>87.97127468581688</v>
      </c>
      <c r="N28" s="25">
        <f>SUM(N25:N27)</f>
        <v>55875</v>
      </c>
      <c r="O28" s="25">
        <f>(N28/L28)*100</f>
        <v>114.03061224489797</v>
      </c>
      <c r="P28" s="26">
        <f>SUM(P25:P27)</f>
        <v>48500</v>
      </c>
      <c r="Q28" s="25">
        <f>P28/N28*100</f>
        <v>86.800894854586133</v>
      </c>
      <c r="R28" s="25">
        <f t="shared" si="41"/>
        <v>51125</v>
      </c>
      <c r="S28" s="25">
        <f t="shared" si="41"/>
        <v>96.267593928433655</v>
      </c>
      <c r="T28" s="25">
        <f>SUM(T25:T27)</f>
        <v>49950</v>
      </c>
      <c r="U28" s="25">
        <f>T28/P28*100</f>
        <v>102.98969072164948</v>
      </c>
      <c r="V28" s="25">
        <f>SUM(V25:V27)</f>
        <v>50750</v>
      </c>
      <c r="W28" s="25">
        <f>V28/T28*100</f>
        <v>101.60160160160162</v>
      </c>
      <c r="X28" s="25">
        <f>SUM(X25:X27)</f>
        <v>51650</v>
      </c>
      <c r="Y28" s="25">
        <f>X28/V28*100</f>
        <v>101.77339901477833</v>
      </c>
      <c r="Z28" s="22">
        <f t="shared" si="35"/>
        <v>50783.333333333336</v>
      </c>
      <c r="AA28" s="25">
        <f>(U28+W28+Y28)/3</f>
        <v>102.12156377934313</v>
      </c>
      <c r="AB28" s="25">
        <f>SUM(SUM(AB25:AB27))</f>
        <v>57500</v>
      </c>
      <c r="AC28" s="25">
        <f>(AB28/X28)*100</f>
        <v>111.32623426911907</v>
      </c>
      <c r="AD28" s="25">
        <f>SUM(AD25:AD27)</f>
        <v>59000</v>
      </c>
      <c r="AE28" s="25">
        <f>AD28/AB28*100</f>
        <v>102.60869565217392</v>
      </c>
      <c r="AF28" s="25">
        <f>SUM(AF25:AF27)</f>
        <v>58875</v>
      </c>
      <c r="AG28" s="25">
        <f t="shared" si="43"/>
        <v>99.788135593220346</v>
      </c>
      <c r="AH28" s="25">
        <f t="shared" si="44"/>
        <v>58458.333333333336</v>
      </c>
      <c r="AI28" s="25">
        <f t="shared" si="45"/>
        <v>104.57435517150445</v>
      </c>
      <c r="AJ28" s="35">
        <f t="shared" si="46"/>
        <v>55206.250000000007</v>
      </c>
    </row>
    <row r="29" spans="1:36" ht="63.9" customHeight="1" thickBot="1" x14ac:dyDescent="0.8">
      <c r="A29" s="126" t="s">
        <v>57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8"/>
    </row>
    <row r="30" spans="1:36" ht="63.75" customHeight="1" thickBot="1" x14ac:dyDescent="0.8">
      <c r="A30" s="114" t="s">
        <v>58</v>
      </c>
      <c r="B30" s="102" t="s">
        <v>281</v>
      </c>
      <c r="C30" s="104">
        <v>300</v>
      </c>
      <c r="D30" s="20">
        <v>300</v>
      </c>
      <c r="E30" s="24">
        <f>(D30/C30)*100</f>
        <v>100</v>
      </c>
      <c r="F30" s="20">
        <v>300</v>
      </c>
      <c r="G30" s="24">
        <f t="shared" ref="G30:G40" si="48">(F30/D30)*100</f>
        <v>100</v>
      </c>
      <c r="H30" s="24">
        <v>300</v>
      </c>
      <c r="I30" s="24">
        <f t="shared" ref="I30:I40" si="49">(H30/F30)*100</f>
        <v>100</v>
      </c>
      <c r="J30" s="24">
        <f t="shared" ref="J30:K40" si="50">(D30+F30+H30)/3</f>
        <v>300</v>
      </c>
      <c r="K30" s="24">
        <f>(E30+G30+I30)/3</f>
        <v>100</v>
      </c>
      <c r="L30" s="22">
        <v>300</v>
      </c>
      <c r="M30" s="22">
        <f t="shared" ref="M30:M40" si="51">(L30/H30)*100</f>
        <v>100</v>
      </c>
      <c r="N30" s="22">
        <v>300</v>
      </c>
      <c r="O30" s="22">
        <f t="shared" ref="O30:O40" si="52">(N30/L30)*100</f>
        <v>100</v>
      </c>
      <c r="P30" s="23">
        <v>300</v>
      </c>
      <c r="Q30" s="22">
        <f t="shared" ref="Q30:Q40" si="53">P30/N30*100</f>
        <v>100</v>
      </c>
      <c r="R30" s="22">
        <f t="shared" ref="R30:S40" si="54">(L30+N30+P30)/3</f>
        <v>300</v>
      </c>
      <c r="S30" s="22">
        <f t="shared" si="54"/>
        <v>100</v>
      </c>
      <c r="T30" s="22">
        <v>300</v>
      </c>
      <c r="U30" s="22">
        <f t="shared" ref="U30:U40" si="55">T30/P30*100</f>
        <v>100</v>
      </c>
      <c r="V30" s="22">
        <v>300</v>
      </c>
      <c r="W30" s="22">
        <f t="shared" ref="W30:W40" si="56">V30/T30*100</f>
        <v>100</v>
      </c>
      <c r="X30" s="22">
        <v>300</v>
      </c>
      <c r="Y30" s="22">
        <f t="shared" ref="Y30:Y40" si="57">X30/V30*100</f>
        <v>100</v>
      </c>
      <c r="Z30" s="22">
        <f t="shared" si="35"/>
        <v>300</v>
      </c>
      <c r="AA30" s="22">
        <f>(U30+W30+Y30)/3</f>
        <v>100</v>
      </c>
      <c r="AB30" s="22">
        <v>300</v>
      </c>
      <c r="AC30" s="22">
        <f t="shared" ref="AC30:AC40" si="58">(AB30/X30)*100</f>
        <v>100</v>
      </c>
      <c r="AD30" s="22">
        <v>300</v>
      </c>
      <c r="AE30" s="22">
        <f>AD30/AB30*100</f>
        <v>100</v>
      </c>
      <c r="AF30" s="22">
        <v>300</v>
      </c>
      <c r="AG30" s="22">
        <f t="shared" ref="AG30:AG40" si="59">AF30/AD30*100</f>
        <v>100</v>
      </c>
      <c r="AH30" s="22">
        <f t="shared" ref="AH30:AH40" si="60">(AB30+AD30+AF30)/3</f>
        <v>300</v>
      </c>
      <c r="AI30" s="22">
        <f t="shared" ref="AI30:AI40" si="61">(AC30+AE30+AG30)/3</f>
        <v>100</v>
      </c>
      <c r="AJ30" s="34">
        <f t="shared" ref="AJ30:AJ40" si="62">(J30+R30+Z30+AH30)/4</f>
        <v>300</v>
      </c>
    </row>
    <row r="31" spans="1:36" ht="63.75" customHeight="1" thickBot="1" x14ac:dyDescent="0.8">
      <c r="A31" s="114" t="s">
        <v>241</v>
      </c>
      <c r="B31" s="19" t="s">
        <v>283</v>
      </c>
      <c r="C31" s="104">
        <v>400</v>
      </c>
      <c r="D31" s="20">
        <v>400</v>
      </c>
      <c r="E31" s="24">
        <f t="shared" ref="E31:E36" si="63">(D31/C31)*100</f>
        <v>100</v>
      </c>
      <c r="F31" s="20">
        <v>500</v>
      </c>
      <c r="G31" s="24">
        <f t="shared" si="48"/>
        <v>125</v>
      </c>
      <c r="H31" s="24">
        <v>500</v>
      </c>
      <c r="I31" s="24">
        <f t="shared" si="49"/>
        <v>100</v>
      </c>
      <c r="J31" s="24">
        <f t="shared" si="50"/>
        <v>466.66666666666669</v>
      </c>
      <c r="K31" s="24">
        <f t="shared" ref="K31:K36" si="64">(E31+G31+I31)/3</f>
        <v>108.33333333333333</v>
      </c>
      <c r="L31" s="22"/>
      <c r="M31" s="22"/>
      <c r="N31" s="22"/>
      <c r="O31" s="22"/>
      <c r="P31" s="23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34"/>
    </row>
    <row r="32" spans="1:36" ht="63.75" customHeight="1" thickBot="1" x14ac:dyDescent="0.8">
      <c r="A32" s="85" t="s">
        <v>242</v>
      </c>
      <c r="B32" s="82" t="s">
        <v>282</v>
      </c>
      <c r="C32" s="82">
        <v>500</v>
      </c>
      <c r="D32" s="82">
        <v>500</v>
      </c>
      <c r="E32" s="83">
        <f t="shared" si="63"/>
        <v>100</v>
      </c>
      <c r="F32" s="82">
        <v>500</v>
      </c>
      <c r="G32" s="83">
        <f t="shared" si="48"/>
        <v>100</v>
      </c>
      <c r="H32" s="83">
        <v>500</v>
      </c>
      <c r="I32" s="83">
        <f t="shared" si="49"/>
        <v>100</v>
      </c>
      <c r="J32" s="83">
        <f t="shared" si="50"/>
        <v>500</v>
      </c>
      <c r="K32" s="83">
        <f t="shared" si="64"/>
        <v>100</v>
      </c>
      <c r="L32" s="22"/>
      <c r="M32" s="22"/>
      <c r="N32" s="22"/>
      <c r="O32" s="22"/>
      <c r="P32" s="2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34"/>
    </row>
    <row r="33" spans="1:36" ht="63.75" customHeight="1" thickBot="1" x14ac:dyDescent="0.8">
      <c r="A33" s="100" t="s">
        <v>243</v>
      </c>
      <c r="B33" s="95" t="s">
        <v>284</v>
      </c>
      <c r="C33" s="95">
        <v>400</v>
      </c>
      <c r="D33" s="95">
        <v>400</v>
      </c>
      <c r="E33" s="96">
        <f t="shared" si="63"/>
        <v>100</v>
      </c>
      <c r="F33" s="95">
        <v>400</v>
      </c>
      <c r="G33" s="96">
        <f t="shared" si="48"/>
        <v>100</v>
      </c>
      <c r="H33" s="96">
        <v>400</v>
      </c>
      <c r="I33" s="96">
        <f t="shared" si="49"/>
        <v>100</v>
      </c>
      <c r="J33" s="96">
        <f t="shared" si="50"/>
        <v>400</v>
      </c>
      <c r="K33" s="96">
        <f t="shared" si="64"/>
        <v>100</v>
      </c>
      <c r="L33" s="98"/>
      <c r="M33" s="98"/>
      <c r="N33" s="98"/>
      <c r="O33" s="98"/>
      <c r="P33" s="97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9"/>
    </row>
    <row r="34" spans="1:36" ht="63.9" customHeight="1" thickBot="1" x14ac:dyDescent="0.8">
      <c r="A34" s="114" t="s">
        <v>244</v>
      </c>
      <c r="B34" s="102" t="s">
        <v>284</v>
      </c>
      <c r="C34" s="104">
        <v>400</v>
      </c>
      <c r="D34" s="20">
        <v>400</v>
      </c>
      <c r="E34" s="24">
        <f t="shared" si="63"/>
        <v>100</v>
      </c>
      <c r="F34" s="20">
        <v>400</v>
      </c>
      <c r="G34" s="24">
        <f t="shared" si="48"/>
        <v>100</v>
      </c>
      <c r="H34" s="24">
        <v>400</v>
      </c>
      <c r="I34" s="24">
        <f t="shared" si="49"/>
        <v>100</v>
      </c>
      <c r="J34" s="24">
        <f t="shared" si="50"/>
        <v>400</v>
      </c>
      <c r="K34" s="24">
        <f t="shared" si="64"/>
        <v>100</v>
      </c>
      <c r="L34" s="22"/>
      <c r="M34" s="22"/>
      <c r="N34" s="22"/>
      <c r="O34" s="22"/>
      <c r="P34" s="2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34"/>
    </row>
    <row r="35" spans="1:36" ht="63.9" customHeight="1" thickBot="1" x14ac:dyDescent="0.8">
      <c r="A35" s="114" t="s">
        <v>245</v>
      </c>
      <c r="B35" s="102" t="s">
        <v>285</v>
      </c>
      <c r="C35" s="104">
        <v>1000</v>
      </c>
      <c r="D35" s="20">
        <v>1000</v>
      </c>
      <c r="E35" s="24">
        <f t="shared" si="63"/>
        <v>100</v>
      </c>
      <c r="F35" s="20">
        <v>0</v>
      </c>
      <c r="G35" s="24">
        <f t="shared" si="48"/>
        <v>0</v>
      </c>
      <c r="H35" s="24">
        <v>0</v>
      </c>
      <c r="I35" s="24">
        <v>0</v>
      </c>
      <c r="J35" s="24">
        <f>(D35+F35+H35)/1</f>
        <v>1000</v>
      </c>
      <c r="K35" s="24">
        <f>(E35+G35+I35)/1</f>
        <v>100</v>
      </c>
      <c r="L35" s="22"/>
      <c r="M35" s="22"/>
      <c r="N35" s="22"/>
      <c r="O35" s="22"/>
      <c r="P35" s="23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34"/>
    </row>
    <row r="36" spans="1:36" ht="63.9" customHeight="1" thickBot="1" x14ac:dyDescent="0.8">
      <c r="A36" s="114" t="s">
        <v>246</v>
      </c>
      <c r="B36" s="102" t="s">
        <v>286</v>
      </c>
      <c r="C36" s="104">
        <v>3500</v>
      </c>
      <c r="D36" s="21">
        <v>3500</v>
      </c>
      <c r="E36" s="24">
        <f t="shared" si="63"/>
        <v>100</v>
      </c>
      <c r="F36" s="20">
        <v>4360</v>
      </c>
      <c r="G36" s="24">
        <f t="shared" si="48"/>
        <v>124.57142857142858</v>
      </c>
      <c r="H36" s="24">
        <v>4566</v>
      </c>
      <c r="I36" s="24">
        <f t="shared" si="49"/>
        <v>104.72477064220183</v>
      </c>
      <c r="J36" s="24">
        <f>(D36+F36+H36)/1</f>
        <v>12426</v>
      </c>
      <c r="K36" s="24">
        <f t="shared" si="64"/>
        <v>109.76539973787681</v>
      </c>
      <c r="L36" s="22"/>
      <c r="M36" s="22"/>
      <c r="N36" s="22"/>
      <c r="O36" s="22"/>
      <c r="P36" s="23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34"/>
    </row>
    <row r="37" spans="1:36" ht="63.9" customHeight="1" thickBot="1" x14ac:dyDescent="0.8">
      <c r="A37" s="114" t="s">
        <v>247</v>
      </c>
      <c r="B37" s="102" t="s">
        <v>287</v>
      </c>
      <c r="C37" s="104">
        <v>6200</v>
      </c>
      <c r="D37" s="21">
        <v>6200</v>
      </c>
      <c r="E37" s="24">
        <f t="shared" ref="E37:E40" si="65">(D37/C37)*100</f>
        <v>100</v>
      </c>
      <c r="F37" s="20">
        <v>7300</v>
      </c>
      <c r="G37" s="24">
        <f t="shared" si="48"/>
        <v>117.74193548387098</v>
      </c>
      <c r="H37" s="24">
        <v>7300</v>
      </c>
      <c r="I37" s="24">
        <f t="shared" si="49"/>
        <v>100</v>
      </c>
      <c r="J37" s="24">
        <f t="shared" si="50"/>
        <v>6933.333333333333</v>
      </c>
      <c r="K37" s="24">
        <f t="shared" si="50"/>
        <v>105.91397849462366</v>
      </c>
      <c r="L37" s="22">
        <v>400</v>
      </c>
      <c r="M37" s="22">
        <f t="shared" si="51"/>
        <v>5.4794520547945202</v>
      </c>
      <c r="N37" s="22">
        <v>450</v>
      </c>
      <c r="O37" s="22">
        <f t="shared" si="52"/>
        <v>112.5</v>
      </c>
      <c r="P37" s="23">
        <v>400</v>
      </c>
      <c r="Q37" s="22">
        <f t="shared" si="53"/>
        <v>88.888888888888886</v>
      </c>
      <c r="R37" s="22">
        <f t="shared" si="54"/>
        <v>416.66666666666669</v>
      </c>
      <c r="S37" s="22">
        <f t="shared" si="54"/>
        <v>68.956113647894469</v>
      </c>
      <c r="T37" s="22">
        <v>400</v>
      </c>
      <c r="U37" s="22">
        <f t="shared" si="55"/>
        <v>100</v>
      </c>
      <c r="V37" s="22">
        <v>400</v>
      </c>
      <c r="W37" s="22">
        <f t="shared" si="56"/>
        <v>100</v>
      </c>
      <c r="X37" s="22">
        <v>400</v>
      </c>
      <c r="Y37" s="22">
        <f t="shared" si="57"/>
        <v>100</v>
      </c>
      <c r="Z37" s="22">
        <f t="shared" si="35"/>
        <v>400</v>
      </c>
      <c r="AA37" s="22">
        <f>(U37+W37+Y37)/3</f>
        <v>100</v>
      </c>
      <c r="AB37" s="22">
        <v>400</v>
      </c>
      <c r="AC37" s="22">
        <f t="shared" si="58"/>
        <v>100</v>
      </c>
      <c r="AD37" s="22">
        <v>400</v>
      </c>
      <c r="AE37" s="22">
        <f>AD37/AB37*100</f>
        <v>100</v>
      </c>
      <c r="AF37" s="22">
        <v>400</v>
      </c>
      <c r="AG37" s="22">
        <f t="shared" si="59"/>
        <v>100</v>
      </c>
      <c r="AH37" s="22">
        <f t="shared" si="60"/>
        <v>400</v>
      </c>
      <c r="AI37" s="22">
        <f t="shared" si="61"/>
        <v>100</v>
      </c>
      <c r="AJ37" s="34">
        <f t="shared" si="62"/>
        <v>2037.5</v>
      </c>
    </row>
    <row r="38" spans="1:36" ht="63.9" customHeight="1" thickBot="1" x14ac:dyDescent="0.8">
      <c r="A38" s="114" t="s">
        <v>290</v>
      </c>
      <c r="B38" s="102" t="s">
        <v>288</v>
      </c>
      <c r="C38" s="104">
        <v>300</v>
      </c>
      <c r="D38" s="20">
        <v>300</v>
      </c>
      <c r="E38" s="24">
        <f t="shared" si="65"/>
        <v>100</v>
      </c>
      <c r="F38" s="20">
        <v>300</v>
      </c>
      <c r="G38" s="24">
        <f t="shared" si="48"/>
        <v>100</v>
      </c>
      <c r="H38" s="24">
        <v>300</v>
      </c>
      <c r="I38" s="24">
        <f t="shared" si="49"/>
        <v>100</v>
      </c>
      <c r="J38" s="24">
        <f t="shared" si="50"/>
        <v>300</v>
      </c>
      <c r="K38" s="24">
        <f t="shared" si="50"/>
        <v>100</v>
      </c>
      <c r="L38" s="22">
        <v>600</v>
      </c>
      <c r="M38" s="22">
        <f t="shared" si="51"/>
        <v>200</v>
      </c>
      <c r="N38" s="22">
        <v>600</v>
      </c>
      <c r="O38" s="22">
        <f t="shared" si="52"/>
        <v>100</v>
      </c>
      <c r="P38" s="23">
        <v>1200</v>
      </c>
      <c r="Q38" s="22">
        <f t="shared" si="53"/>
        <v>200</v>
      </c>
      <c r="R38" s="22">
        <f t="shared" si="54"/>
        <v>800</v>
      </c>
      <c r="S38" s="22">
        <f t="shared" si="54"/>
        <v>166.66666666666666</v>
      </c>
      <c r="T38" s="22">
        <v>1500</v>
      </c>
      <c r="U38" s="22">
        <f t="shared" si="55"/>
        <v>125</v>
      </c>
      <c r="V38" s="22">
        <v>1500</v>
      </c>
      <c r="W38" s="22">
        <f t="shared" si="56"/>
        <v>100</v>
      </c>
      <c r="X38" s="22">
        <v>1513</v>
      </c>
      <c r="Y38" s="22">
        <f t="shared" si="57"/>
        <v>100.86666666666666</v>
      </c>
      <c r="Z38" s="22">
        <f t="shared" si="35"/>
        <v>1504.3333333333333</v>
      </c>
      <c r="AA38" s="22">
        <f>(U38+W38+Y38)/3</f>
        <v>108.62222222222222</v>
      </c>
      <c r="AB38" s="22">
        <v>1638</v>
      </c>
      <c r="AC38" s="22">
        <f t="shared" si="58"/>
        <v>108.26173165895571</v>
      </c>
      <c r="AD38" s="22">
        <v>1750</v>
      </c>
      <c r="AE38" s="22">
        <f t="shared" ref="AE38:AE40" si="66">AD38/AB38*100</f>
        <v>106.83760683760684</v>
      </c>
      <c r="AF38" s="22">
        <v>1800</v>
      </c>
      <c r="AG38" s="22">
        <f t="shared" si="59"/>
        <v>102.85714285714285</v>
      </c>
      <c r="AH38" s="22">
        <f t="shared" si="60"/>
        <v>1729.3333333333333</v>
      </c>
      <c r="AI38" s="22">
        <f t="shared" si="61"/>
        <v>105.98549378456846</v>
      </c>
      <c r="AJ38" s="34">
        <f t="shared" si="62"/>
        <v>1083.4166666666665</v>
      </c>
    </row>
    <row r="39" spans="1:36" ht="63.9" customHeight="1" thickBot="1" x14ac:dyDescent="0.8">
      <c r="A39" s="114" t="s">
        <v>290</v>
      </c>
      <c r="B39" s="102" t="s">
        <v>289</v>
      </c>
      <c r="C39" s="104">
        <v>7200</v>
      </c>
      <c r="D39" s="20">
        <v>7200</v>
      </c>
      <c r="E39" s="24">
        <f t="shared" si="65"/>
        <v>100</v>
      </c>
      <c r="F39" s="20">
        <v>7200</v>
      </c>
      <c r="G39" s="24">
        <f t="shared" si="48"/>
        <v>100</v>
      </c>
      <c r="H39" s="24">
        <v>7000</v>
      </c>
      <c r="I39" s="24">
        <f t="shared" si="49"/>
        <v>97.222222222222214</v>
      </c>
      <c r="J39" s="24">
        <f t="shared" si="50"/>
        <v>7133.333333333333</v>
      </c>
      <c r="K39" s="24">
        <f t="shared" si="50"/>
        <v>99.074074074074076</v>
      </c>
      <c r="L39" s="22">
        <v>8700</v>
      </c>
      <c r="M39" s="22">
        <f t="shared" si="51"/>
        <v>124.28571428571429</v>
      </c>
      <c r="N39" s="22">
        <v>8700</v>
      </c>
      <c r="O39" s="22">
        <f t="shared" si="52"/>
        <v>100</v>
      </c>
      <c r="P39" s="23">
        <v>8700</v>
      </c>
      <c r="Q39" s="22">
        <f t="shared" si="53"/>
        <v>100</v>
      </c>
      <c r="R39" s="22">
        <f t="shared" si="54"/>
        <v>8700</v>
      </c>
      <c r="S39" s="22">
        <f t="shared" si="54"/>
        <v>108.09523809523809</v>
      </c>
      <c r="T39" s="22">
        <v>8800</v>
      </c>
      <c r="U39" s="22">
        <f t="shared" si="55"/>
        <v>101.14942528735634</v>
      </c>
      <c r="V39" s="22">
        <v>8900</v>
      </c>
      <c r="W39" s="22">
        <f t="shared" si="56"/>
        <v>101.13636363636364</v>
      </c>
      <c r="X39" s="22">
        <v>9100</v>
      </c>
      <c r="Y39" s="22">
        <f t="shared" si="57"/>
        <v>102.24719101123596</v>
      </c>
      <c r="Z39" s="22">
        <f t="shared" si="35"/>
        <v>8933.3333333333339</v>
      </c>
      <c r="AA39" s="22">
        <f>(U39+W39+Y39)/3</f>
        <v>101.51099331165197</v>
      </c>
      <c r="AB39" s="22">
        <v>9700</v>
      </c>
      <c r="AC39" s="22">
        <f t="shared" si="58"/>
        <v>106.5934065934066</v>
      </c>
      <c r="AD39" s="22">
        <v>9700</v>
      </c>
      <c r="AE39" s="22">
        <f t="shared" si="66"/>
        <v>100</v>
      </c>
      <c r="AF39" s="22">
        <v>9700</v>
      </c>
      <c r="AG39" s="22">
        <f t="shared" si="59"/>
        <v>100</v>
      </c>
      <c r="AH39" s="22">
        <f t="shared" si="60"/>
        <v>9700</v>
      </c>
      <c r="AI39" s="22">
        <f t="shared" si="61"/>
        <v>102.1978021978022</v>
      </c>
      <c r="AJ39" s="34">
        <f t="shared" si="62"/>
        <v>8616.6666666666661</v>
      </c>
    </row>
    <row r="40" spans="1:36" ht="63.9" customHeight="1" thickBot="1" x14ac:dyDescent="0.8">
      <c r="A40" s="135" t="s">
        <v>14</v>
      </c>
      <c r="B40" s="136"/>
      <c r="C40" s="80">
        <f>SUM(C30:C39)</f>
        <v>20200</v>
      </c>
      <c r="D40" s="80">
        <f>SUM(D30:D39)</f>
        <v>20200</v>
      </c>
      <c r="E40" s="80">
        <f t="shared" si="65"/>
        <v>100</v>
      </c>
      <c r="F40" s="80">
        <f>SUM(F30:F39)</f>
        <v>21260</v>
      </c>
      <c r="G40" s="80">
        <f t="shared" si="48"/>
        <v>105.24752475247526</v>
      </c>
      <c r="H40" s="80">
        <f>SUM(H30:H39)</f>
        <v>21266</v>
      </c>
      <c r="I40" s="80">
        <f t="shared" si="49"/>
        <v>100.02822201317028</v>
      </c>
      <c r="J40" s="80">
        <f t="shared" si="50"/>
        <v>20908.666666666668</v>
      </c>
      <c r="K40" s="80">
        <f t="shared" si="50"/>
        <v>101.75858225521517</v>
      </c>
      <c r="L40" s="25">
        <f>SUM(L30:L39)</f>
        <v>10000</v>
      </c>
      <c r="M40" s="25">
        <f t="shared" si="51"/>
        <v>47.023417661995673</v>
      </c>
      <c r="N40" s="25">
        <f>SUM(N30:N39)</f>
        <v>10050</v>
      </c>
      <c r="O40" s="25">
        <f t="shared" si="52"/>
        <v>100.49999999999999</v>
      </c>
      <c r="P40" s="26">
        <f>SUM(P30:P39)</f>
        <v>10600</v>
      </c>
      <c r="Q40" s="25">
        <f t="shared" si="53"/>
        <v>105.47263681592041</v>
      </c>
      <c r="R40" s="25">
        <f t="shared" si="54"/>
        <v>10216.666666666666</v>
      </c>
      <c r="S40" s="25">
        <f t="shared" si="54"/>
        <v>84.332018159305349</v>
      </c>
      <c r="T40" s="25">
        <f>SUM(T30:T39)</f>
        <v>11000</v>
      </c>
      <c r="U40" s="25">
        <f t="shared" si="55"/>
        <v>103.77358490566037</v>
      </c>
      <c r="V40" s="25">
        <f>SUM(V30:V39)</f>
        <v>11100</v>
      </c>
      <c r="W40" s="25">
        <f t="shared" si="56"/>
        <v>100.90909090909091</v>
      </c>
      <c r="X40" s="25">
        <f>SUM(X30:X39)</f>
        <v>11313</v>
      </c>
      <c r="Y40" s="25">
        <f t="shared" si="57"/>
        <v>101.91891891891891</v>
      </c>
      <c r="Z40" s="22">
        <f t="shared" si="35"/>
        <v>11137.666666666666</v>
      </c>
      <c r="AA40" s="25">
        <f>(U40+W40+Y40)/3</f>
        <v>102.20053157789006</v>
      </c>
      <c r="AB40" s="25">
        <f>SUM(AB30:AB39)</f>
        <v>12038</v>
      </c>
      <c r="AC40" s="25">
        <f t="shared" si="58"/>
        <v>106.40855652788828</v>
      </c>
      <c r="AD40" s="25">
        <f>SUM(AD30:AD39)</f>
        <v>12150</v>
      </c>
      <c r="AE40" s="25">
        <f t="shared" si="66"/>
        <v>100.93038710749293</v>
      </c>
      <c r="AF40" s="25">
        <f>SUM(AF30:AF39)</f>
        <v>12200</v>
      </c>
      <c r="AG40" s="25">
        <f t="shared" si="59"/>
        <v>100.41152263374487</v>
      </c>
      <c r="AH40" s="25">
        <f t="shared" si="60"/>
        <v>12129.333333333334</v>
      </c>
      <c r="AI40" s="25">
        <f t="shared" si="61"/>
        <v>102.58348875637536</v>
      </c>
      <c r="AJ40" s="35">
        <f t="shared" si="62"/>
        <v>13598.083333333334</v>
      </c>
    </row>
    <row r="41" spans="1:36" ht="63.9" customHeight="1" thickBot="1" x14ac:dyDescent="0.8">
      <c r="A41" s="126" t="s">
        <v>59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</row>
    <row r="42" spans="1:36" ht="63.9" customHeight="1" thickBot="1" x14ac:dyDescent="0.8">
      <c r="A42" s="114" t="s">
        <v>96</v>
      </c>
      <c r="B42" s="102" t="s">
        <v>291</v>
      </c>
      <c r="C42" s="104">
        <v>1700</v>
      </c>
      <c r="D42" s="20">
        <v>1700</v>
      </c>
      <c r="E42" s="24">
        <f>(D42/C42)*100</f>
        <v>100</v>
      </c>
      <c r="F42" s="20">
        <v>1800</v>
      </c>
      <c r="G42" s="24">
        <f>(F42/D42)*100</f>
        <v>105.88235294117648</v>
      </c>
      <c r="H42" s="24">
        <v>1800</v>
      </c>
      <c r="I42" s="24">
        <f>(H42/F42)*100</f>
        <v>100</v>
      </c>
      <c r="J42" s="24">
        <f t="shared" ref="J42:K45" si="67">(D42+F42+H42)/3</f>
        <v>1766.6666666666667</v>
      </c>
      <c r="K42" s="24">
        <f t="shared" si="67"/>
        <v>101.96078431372548</v>
      </c>
      <c r="L42" s="22">
        <v>1500</v>
      </c>
      <c r="M42" s="22">
        <f>(L42/H42)*100</f>
        <v>83.333333333333343</v>
      </c>
      <c r="N42" s="22">
        <v>1500</v>
      </c>
      <c r="O42" s="22">
        <f>(N42/L42)*100</f>
        <v>100</v>
      </c>
      <c r="P42" s="23">
        <v>1725</v>
      </c>
      <c r="Q42" s="22">
        <f>P42/N42*100</f>
        <v>114.99999999999999</v>
      </c>
      <c r="R42" s="22">
        <f t="shared" ref="R42:S46" si="68">(L42+N42+P42)/3</f>
        <v>1575</v>
      </c>
      <c r="S42" s="22">
        <f t="shared" si="68"/>
        <v>99.444444444444443</v>
      </c>
      <c r="T42" s="22">
        <v>3000</v>
      </c>
      <c r="U42" s="22">
        <f>T42/P42*100</f>
        <v>173.91304347826087</v>
      </c>
      <c r="V42" s="22">
        <v>1850</v>
      </c>
      <c r="W42" s="22">
        <f>V42/T42*100</f>
        <v>61.666666666666671</v>
      </c>
      <c r="X42" s="22">
        <v>1900</v>
      </c>
      <c r="Y42" s="22">
        <f>X42/V42*100</f>
        <v>102.70270270270269</v>
      </c>
      <c r="Z42" s="22">
        <f t="shared" si="35"/>
        <v>2250</v>
      </c>
      <c r="AA42" s="22">
        <f t="shared" ref="AA42:AA46" si="69">(U42+W42+Y42)/3</f>
        <v>112.76080428254342</v>
      </c>
      <c r="AB42" s="22">
        <v>1700</v>
      </c>
      <c r="AC42" s="22">
        <f>(AB42/X42)*100</f>
        <v>89.473684210526315</v>
      </c>
      <c r="AD42" s="22">
        <v>1700</v>
      </c>
      <c r="AE42" s="22">
        <f>AD42/AB42*100</f>
        <v>100</v>
      </c>
      <c r="AF42" s="22">
        <v>1700</v>
      </c>
      <c r="AG42" s="22">
        <f t="shared" ref="AG42:AG46" si="70">AF42/AD42*100</f>
        <v>100</v>
      </c>
      <c r="AH42" s="22">
        <f t="shared" ref="AH42:AH46" si="71">(AB42+AD42+AF42)/3</f>
        <v>1700</v>
      </c>
      <c r="AI42" s="22">
        <f t="shared" ref="AI42:AI46" si="72">(AC42+AE42+AG42)/3</f>
        <v>96.491228070175438</v>
      </c>
      <c r="AJ42" s="34">
        <f>(J42+R42+Z42+AH42)/4</f>
        <v>1822.9166666666667</v>
      </c>
    </row>
    <row r="43" spans="1:36" ht="63.9" customHeight="1" thickBot="1" x14ac:dyDescent="0.8">
      <c r="A43" s="114" t="s">
        <v>249</v>
      </c>
      <c r="B43" s="102" t="s">
        <v>251</v>
      </c>
      <c r="C43" s="104">
        <v>12500</v>
      </c>
      <c r="D43" s="20">
        <v>12000</v>
      </c>
      <c r="E43" s="24">
        <f>(D43/C43)*100</f>
        <v>96</v>
      </c>
      <c r="F43" s="20">
        <v>14400</v>
      </c>
      <c r="G43" s="24">
        <f>(F43/D43)*100</f>
        <v>120</v>
      </c>
      <c r="H43" s="24">
        <v>14500</v>
      </c>
      <c r="I43" s="24">
        <f>(H43/F43)*100</f>
        <v>100.69444444444444</v>
      </c>
      <c r="J43" s="24">
        <f t="shared" si="67"/>
        <v>13633.333333333334</v>
      </c>
      <c r="K43" s="24">
        <f t="shared" si="67"/>
        <v>105.56481481481482</v>
      </c>
      <c r="L43" s="22">
        <v>10800</v>
      </c>
      <c r="M43" s="22">
        <f>(L43/H43)*100</f>
        <v>74.482758620689665</v>
      </c>
      <c r="N43" s="22">
        <v>10950</v>
      </c>
      <c r="O43" s="22">
        <f>(N43/L43)*100</f>
        <v>101.38888888888889</v>
      </c>
      <c r="P43" s="23">
        <v>9800</v>
      </c>
      <c r="Q43" s="22">
        <f>P43/N43*100</f>
        <v>89.49771689497716</v>
      </c>
      <c r="R43" s="22">
        <f t="shared" si="68"/>
        <v>10516.666666666666</v>
      </c>
      <c r="S43" s="22">
        <f t="shared" si="68"/>
        <v>88.456454801518575</v>
      </c>
      <c r="T43" s="22">
        <v>11500</v>
      </c>
      <c r="U43" s="22">
        <f>T43/P43*100</f>
        <v>117.34693877551021</v>
      </c>
      <c r="V43" s="22">
        <v>12000</v>
      </c>
      <c r="W43" s="22">
        <f>V43/T43*100</f>
        <v>104.34782608695652</v>
      </c>
      <c r="X43" s="22">
        <v>12000</v>
      </c>
      <c r="Y43" s="22">
        <f>X43/V43*100</f>
        <v>100</v>
      </c>
      <c r="Z43" s="22">
        <f t="shared" si="35"/>
        <v>11833.333333333334</v>
      </c>
      <c r="AA43" s="22">
        <f t="shared" si="69"/>
        <v>107.23158828748892</v>
      </c>
      <c r="AB43" s="22">
        <v>12000</v>
      </c>
      <c r="AC43" s="22">
        <f t="shared" ref="AC43:AC46" si="73">(AB43/X43)*100</f>
        <v>100</v>
      </c>
      <c r="AD43" s="22">
        <v>12000</v>
      </c>
      <c r="AE43" s="22">
        <f t="shared" ref="AE43:AE45" si="74">AD43/AB43*100</f>
        <v>100</v>
      </c>
      <c r="AF43" s="22">
        <v>12500</v>
      </c>
      <c r="AG43" s="22">
        <f t="shared" si="70"/>
        <v>104.16666666666667</v>
      </c>
      <c r="AH43" s="22">
        <f t="shared" si="71"/>
        <v>12166.666666666666</v>
      </c>
      <c r="AI43" s="22">
        <f t="shared" si="72"/>
        <v>101.3888888888889</v>
      </c>
      <c r="AJ43" s="34">
        <f t="shared" ref="AJ43:AJ46" si="75">(J43+R43+Z43+AH43)/4</f>
        <v>12037.5</v>
      </c>
    </row>
    <row r="44" spans="1:36" ht="63.9" customHeight="1" thickBot="1" x14ac:dyDescent="0.8">
      <c r="A44" s="114" t="s">
        <v>248</v>
      </c>
      <c r="B44" s="102" t="s">
        <v>292</v>
      </c>
      <c r="C44" s="104">
        <v>1500</v>
      </c>
      <c r="D44" s="20">
        <v>1500</v>
      </c>
      <c r="E44" s="24">
        <f>(D44/C44)*100</f>
        <v>100</v>
      </c>
      <c r="F44" s="20">
        <v>1500</v>
      </c>
      <c r="G44" s="24">
        <f>(F44/D44)*100</f>
        <v>100</v>
      </c>
      <c r="H44" s="24">
        <v>1500</v>
      </c>
      <c r="I44" s="24">
        <f>(H44/F44)*100</f>
        <v>100</v>
      </c>
      <c r="J44" s="24">
        <f t="shared" si="67"/>
        <v>1500</v>
      </c>
      <c r="K44" s="24">
        <f t="shared" si="67"/>
        <v>100</v>
      </c>
      <c r="L44" s="22">
        <v>2500</v>
      </c>
      <c r="M44" s="22">
        <f>(L44/H44)*100</f>
        <v>166.66666666666669</v>
      </c>
      <c r="N44" s="22">
        <v>2500</v>
      </c>
      <c r="O44" s="22">
        <f>(N44/L44)*100</f>
        <v>100</v>
      </c>
      <c r="P44" s="23">
        <v>2500</v>
      </c>
      <c r="Q44" s="22">
        <f>P44/N44*100</f>
        <v>100</v>
      </c>
      <c r="R44" s="22">
        <f t="shared" si="68"/>
        <v>2500</v>
      </c>
      <c r="S44" s="22">
        <f t="shared" si="68"/>
        <v>122.22222222222223</v>
      </c>
      <c r="T44" s="22">
        <v>2500</v>
      </c>
      <c r="U44" s="22">
        <f>T44/P44*100</f>
        <v>100</v>
      </c>
      <c r="V44" s="22">
        <v>2500</v>
      </c>
      <c r="W44" s="22">
        <f>V44/T44*100</f>
        <v>100</v>
      </c>
      <c r="X44" s="22">
        <v>2500</v>
      </c>
      <c r="Y44" s="22">
        <f>X44/V44*100</f>
        <v>100</v>
      </c>
      <c r="Z44" s="22">
        <f t="shared" si="35"/>
        <v>2500</v>
      </c>
      <c r="AA44" s="22">
        <f t="shared" si="69"/>
        <v>100</v>
      </c>
      <c r="AB44" s="22">
        <v>2500</v>
      </c>
      <c r="AC44" s="22">
        <f t="shared" si="73"/>
        <v>100</v>
      </c>
      <c r="AD44" s="22">
        <v>2500</v>
      </c>
      <c r="AE44" s="22">
        <f t="shared" si="74"/>
        <v>100</v>
      </c>
      <c r="AF44" s="22">
        <v>2500</v>
      </c>
      <c r="AG44" s="22">
        <f t="shared" si="70"/>
        <v>100</v>
      </c>
      <c r="AH44" s="22">
        <f t="shared" si="71"/>
        <v>2500</v>
      </c>
      <c r="AI44" s="22">
        <f t="shared" si="72"/>
        <v>100</v>
      </c>
      <c r="AJ44" s="34">
        <f t="shared" si="75"/>
        <v>2250</v>
      </c>
    </row>
    <row r="45" spans="1:36" ht="63.9" customHeight="1" thickBot="1" x14ac:dyDescent="0.8">
      <c r="A45" s="114" t="s">
        <v>97</v>
      </c>
      <c r="B45" s="102" t="s">
        <v>261</v>
      </c>
      <c r="C45" s="104">
        <v>6000</v>
      </c>
      <c r="D45" s="20">
        <v>6000</v>
      </c>
      <c r="E45" s="24">
        <f>(D45/C45)*100</f>
        <v>100</v>
      </c>
      <c r="F45" s="20">
        <v>5000</v>
      </c>
      <c r="G45" s="24">
        <f>(F45/D45)*100</f>
        <v>83.333333333333343</v>
      </c>
      <c r="H45" s="24">
        <v>5000</v>
      </c>
      <c r="I45" s="24">
        <f>(H45/F45)*100</f>
        <v>100</v>
      </c>
      <c r="J45" s="24">
        <f t="shared" si="67"/>
        <v>5333.333333333333</v>
      </c>
      <c r="K45" s="24">
        <f t="shared" si="67"/>
        <v>94.444444444444457</v>
      </c>
      <c r="L45" s="22">
        <v>6000</v>
      </c>
      <c r="M45" s="22">
        <f>(L45/H45)*100</f>
        <v>120</v>
      </c>
      <c r="N45" s="22">
        <v>5375</v>
      </c>
      <c r="O45" s="22">
        <f>(N45/L45)*100</f>
        <v>89.583333333333343</v>
      </c>
      <c r="P45" s="23">
        <v>5000</v>
      </c>
      <c r="Q45" s="22">
        <f>P45/N45*100</f>
        <v>93.023255813953483</v>
      </c>
      <c r="R45" s="22">
        <f t="shared" si="68"/>
        <v>5458.333333333333</v>
      </c>
      <c r="S45" s="22">
        <f t="shared" si="68"/>
        <v>100.86886304909562</v>
      </c>
      <c r="T45" s="22">
        <v>5000</v>
      </c>
      <c r="U45" s="22">
        <f>T45/P45*100</f>
        <v>100</v>
      </c>
      <c r="V45" s="22">
        <v>5000</v>
      </c>
      <c r="W45" s="22">
        <f>V45/T45*100</f>
        <v>100</v>
      </c>
      <c r="X45" s="22">
        <v>5000</v>
      </c>
      <c r="Y45" s="22">
        <f>X45/V45*100</f>
        <v>100</v>
      </c>
      <c r="Z45" s="22">
        <f t="shared" si="35"/>
        <v>5000</v>
      </c>
      <c r="AA45" s="22">
        <f t="shared" si="69"/>
        <v>100</v>
      </c>
      <c r="AB45" s="22">
        <v>5000</v>
      </c>
      <c r="AC45" s="22">
        <f t="shared" si="73"/>
        <v>100</v>
      </c>
      <c r="AD45" s="22">
        <v>5500</v>
      </c>
      <c r="AE45" s="22">
        <f t="shared" si="74"/>
        <v>110.00000000000001</v>
      </c>
      <c r="AF45" s="22">
        <v>6000</v>
      </c>
      <c r="AG45" s="22">
        <f t="shared" si="70"/>
        <v>109.09090909090908</v>
      </c>
      <c r="AH45" s="22">
        <f t="shared" si="71"/>
        <v>5500</v>
      </c>
      <c r="AI45" s="22">
        <f t="shared" si="72"/>
        <v>106.36363636363636</v>
      </c>
      <c r="AJ45" s="34">
        <f t="shared" si="75"/>
        <v>5322.9166666666661</v>
      </c>
    </row>
    <row r="46" spans="1:36" ht="63.9" customHeight="1" thickBot="1" x14ac:dyDescent="0.8">
      <c r="A46" s="131" t="s">
        <v>14</v>
      </c>
      <c r="B46" s="132"/>
      <c r="C46" s="79">
        <f>SUM(C42:C45)</f>
        <v>21700</v>
      </c>
      <c r="D46" s="79">
        <f>SUM(D42:D45)</f>
        <v>21200</v>
      </c>
      <c r="E46" s="80">
        <f>(D46/C46)*100</f>
        <v>97.695852534562206</v>
      </c>
      <c r="F46" s="80">
        <f>SUM(F42:F45)</f>
        <v>22700</v>
      </c>
      <c r="G46" s="80">
        <f>(F46/D46)*100</f>
        <v>107.0754716981132</v>
      </c>
      <c r="H46" s="80">
        <f>SUM(H42:H45)</f>
        <v>22800</v>
      </c>
      <c r="I46" s="80">
        <f>(H46/F46)*100</f>
        <v>100.44052863436124</v>
      </c>
      <c r="J46" s="80">
        <f>(D46+F46+H46)/3</f>
        <v>22233.333333333332</v>
      </c>
      <c r="K46" s="80">
        <f>(E46+G46+I46)/3</f>
        <v>101.73728428901222</v>
      </c>
      <c r="L46" s="25">
        <f>SUM(L42:L45)</f>
        <v>20800</v>
      </c>
      <c r="M46" s="25">
        <f>(L46/H46)*100</f>
        <v>91.228070175438589</v>
      </c>
      <c r="N46" s="25">
        <f>SUM(N42:N45)</f>
        <v>20325</v>
      </c>
      <c r="O46" s="25">
        <f>(N46/L46)*100</f>
        <v>97.71634615384616</v>
      </c>
      <c r="P46" s="26">
        <f>SUM(P42:P45)</f>
        <v>19025</v>
      </c>
      <c r="Q46" s="25">
        <f>P46/N46*100</f>
        <v>93.603936039360391</v>
      </c>
      <c r="R46" s="25">
        <f t="shared" si="68"/>
        <v>20050</v>
      </c>
      <c r="S46" s="25">
        <f t="shared" si="68"/>
        <v>94.182784122881728</v>
      </c>
      <c r="T46" s="25">
        <f>SUM(T42:T45)</f>
        <v>22000</v>
      </c>
      <c r="U46" s="25">
        <f>T46/P46*100</f>
        <v>115.63731931668858</v>
      </c>
      <c r="V46" s="25">
        <f>SUM(V42:V45)</f>
        <v>21350</v>
      </c>
      <c r="W46" s="25">
        <f>V46/T46*100</f>
        <v>97.045454545454547</v>
      </c>
      <c r="X46" s="25">
        <f>SUM(X42:X45)</f>
        <v>21400</v>
      </c>
      <c r="Y46" s="25">
        <f>X46/V46*100</f>
        <v>100.23419203747072</v>
      </c>
      <c r="Z46" s="22">
        <f t="shared" si="35"/>
        <v>21583.333333333332</v>
      </c>
      <c r="AA46" s="25">
        <f t="shared" si="69"/>
        <v>104.30565529987128</v>
      </c>
      <c r="AB46" s="25">
        <f>SUM(AB42:AB45)</f>
        <v>21200</v>
      </c>
      <c r="AC46" s="25">
        <f t="shared" si="73"/>
        <v>99.065420560747668</v>
      </c>
      <c r="AD46" s="25">
        <f>SUM(AD42:AD45)</f>
        <v>21700</v>
      </c>
      <c r="AE46" s="25">
        <f>AD46/AB46*100</f>
        <v>102.35849056603774</v>
      </c>
      <c r="AF46" s="25">
        <f>SUM(AF42:AF45)</f>
        <v>22700</v>
      </c>
      <c r="AG46" s="25">
        <f t="shared" si="70"/>
        <v>104.60829493087557</v>
      </c>
      <c r="AH46" s="25">
        <f t="shared" si="71"/>
        <v>21866.666666666668</v>
      </c>
      <c r="AI46" s="25">
        <f t="shared" si="72"/>
        <v>102.01073535255365</v>
      </c>
      <c r="AJ46" s="35">
        <f t="shared" si="75"/>
        <v>21433.333333333332</v>
      </c>
    </row>
    <row r="47" spans="1:36" ht="63.9" customHeight="1" thickBot="1" x14ac:dyDescent="0.8">
      <c r="A47" s="126" t="s">
        <v>104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</row>
    <row r="48" spans="1:36" ht="63.9" customHeight="1" thickBot="1" x14ac:dyDescent="0.8">
      <c r="A48" s="148" t="s">
        <v>208</v>
      </c>
      <c r="B48" s="149"/>
      <c r="C48" s="105">
        <v>510100</v>
      </c>
      <c r="D48" s="20">
        <v>510100</v>
      </c>
      <c r="E48" s="24">
        <f>(D48/C48)*100</f>
        <v>100</v>
      </c>
      <c r="F48" s="20">
        <v>510100</v>
      </c>
      <c r="G48" s="24">
        <f>(F48/D48)*100</f>
        <v>100</v>
      </c>
      <c r="H48" s="24">
        <v>552500</v>
      </c>
      <c r="I48" s="24">
        <f>(H48/F48)*100</f>
        <v>108.31209566751619</v>
      </c>
      <c r="J48" s="24">
        <f>(D48+F48+H48)/3</f>
        <v>524233.33333333331</v>
      </c>
      <c r="K48" s="24">
        <f>(E48+G48+I48)/3</f>
        <v>102.77069855583873</v>
      </c>
      <c r="L48" s="22">
        <v>509700</v>
      </c>
      <c r="M48" s="22">
        <f>(L48/H48)*100</f>
        <v>92.25339366515837</v>
      </c>
      <c r="N48" s="22">
        <v>509700</v>
      </c>
      <c r="O48" s="22">
        <f t="shared" ref="O48:O51" si="76">(N48/L48)*100</f>
        <v>100</v>
      </c>
      <c r="P48" s="23">
        <v>473450</v>
      </c>
      <c r="Q48" s="22">
        <f t="shared" ref="Q48:Q49" si="77">P48/N48*100</f>
        <v>92.887973317637829</v>
      </c>
      <c r="R48" s="22">
        <f t="shared" ref="R48:S51" si="78">(L48+N48+P48)/3</f>
        <v>497616.66666666669</v>
      </c>
      <c r="S48" s="22">
        <f t="shared" si="78"/>
        <v>95.047122327598728</v>
      </c>
      <c r="T48" s="23">
        <v>473450</v>
      </c>
      <c r="U48" s="22">
        <f t="shared" ref="U48:U51" si="79">T48/P48*100</f>
        <v>100</v>
      </c>
      <c r="V48" s="23">
        <v>473450</v>
      </c>
      <c r="W48" s="22">
        <f t="shared" ref="W48:W61" si="80">V48/T48*100</f>
        <v>100</v>
      </c>
      <c r="X48" s="22">
        <v>542450</v>
      </c>
      <c r="Y48" s="22">
        <f>X48/V48*100</f>
        <v>114.57387263702607</v>
      </c>
      <c r="Z48" s="22">
        <f t="shared" si="35"/>
        <v>496450</v>
      </c>
      <c r="AA48" s="22">
        <f>(U48+W48+Y48)/3</f>
        <v>104.85795754567535</v>
      </c>
      <c r="AB48" s="22">
        <v>542450</v>
      </c>
      <c r="AC48" s="22">
        <f t="shared" ref="AC48:AC84" si="81">(AB48/X48)*100</f>
        <v>100</v>
      </c>
      <c r="AD48" s="22">
        <v>542450</v>
      </c>
      <c r="AE48" s="22">
        <f>AD48/AB48*100</f>
        <v>100</v>
      </c>
      <c r="AF48" s="22">
        <v>510100</v>
      </c>
      <c r="AG48" s="22">
        <f t="shared" ref="AG48:AG51" si="82">AF48/AD48*100</f>
        <v>94.036316711217623</v>
      </c>
      <c r="AH48" s="22">
        <f t="shared" ref="AH48:AH51" si="83">(AB48+AD48+AF48)/3</f>
        <v>531666.66666666663</v>
      </c>
      <c r="AI48" s="22">
        <f t="shared" ref="AI48:AI51" si="84">(AC48+AE48+AG48)/3</f>
        <v>98.012105570405879</v>
      </c>
      <c r="AJ48" s="34">
        <f t="shared" ref="AJ48:AJ51" si="85">(J48+R48+Z48+AH48)/4</f>
        <v>512491.66666666663</v>
      </c>
    </row>
    <row r="49" spans="1:36" ht="63.9" customHeight="1" thickBot="1" x14ac:dyDescent="0.8">
      <c r="A49" s="155" t="s">
        <v>14</v>
      </c>
      <c r="B49" s="156"/>
      <c r="C49" s="105">
        <f>C48</f>
        <v>510100</v>
      </c>
      <c r="D49" s="54">
        <f>D48</f>
        <v>510100</v>
      </c>
      <c r="E49" s="28">
        <f t="shared" ref="E49:L49" si="86">SUM(E48)</f>
        <v>100</v>
      </c>
      <c r="F49" s="54">
        <f>F48</f>
        <v>510100</v>
      </c>
      <c r="G49" s="28">
        <f t="shared" si="86"/>
        <v>100</v>
      </c>
      <c r="H49" s="28">
        <f>SUM(H48)</f>
        <v>552500</v>
      </c>
      <c r="I49" s="28">
        <f>SUM(I48)</f>
        <v>108.31209566751619</v>
      </c>
      <c r="J49" s="44">
        <f t="shared" ref="J49" si="87">(D49+F49+H49)/3</f>
        <v>524233.33333333331</v>
      </c>
      <c r="K49" s="28">
        <f>SUM(K48)</f>
        <v>102.77069855583873</v>
      </c>
      <c r="L49" s="25">
        <f t="shared" si="86"/>
        <v>509700</v>
      </c>
      <c r="M49" s="25">
        <f>SUM(M48)</f>
        <v>92.25339366515837</v>
      </c>
      <c r="N49" s="25">
        <f t="shared" ref="N49" si="88">SUM(N48)</f>
        <v>509700</v>
      </c>
      <c r="O49" s="25">
        <f t="shared" si="76"/>
        <v>100</v>
      </c>
      <c r="P49" s="26">
        <f>SUM(P48)</f>
        <v>473450</v>
      </c>
      <c r="Q49" s="25">
        <f t="shared" si="77"/>
        <v>92.887973317637829</v>
      </c>
      <c r="R49" s="25">
        <f t="shared" si="78"/>
        <v>497616.66666666669</v>
      </c>
      <c r="S49" s="25">
        <f t="shared" si="78"/>
        <v>95.047122327598728</v>
      </c>
      <c r="T49" s="26">
        <f>SUM(T48)</f>
        <v>473450</v>
      </c>
      <c r="U49" s="25">
        <f t="shared" si="79"/>
        <v>100</v>
      </c>
      <c r="V49" s="26">
        <f>SUM(V48)</f>
        <v>473450</v>
      </c>
      <c r="W49" s="25">
        <f t="shared" si="80"/>
        <v>100</v>
      </c>
      <c r="X49" s="25">
        <f>SUM(X48)</f>
        <v>542450</v>
      </c>
      <c r="Y49" s="25">
        <f>X49/V49*100</f>
        <v>114.57387263702607</v>
      </c>
      <c r="Z49" s="25">
        <f t="shared" si="35"/>
        <v>496450</v>
      </c>
      <c r="AA49" s="25">
        <f>(U49+W49+Y49)/3</f>
        <v>104.85795754567535</v>
      </c>
      <c r="AB49" s="25">
        <f>SUM(AB48)</f>
        <v>542450</v>
      </c>
      <c r="AC49" s="25">
        <f t="shared" si="81"/>
        <v>100</v>
      </c>
      <c r="AD49" s="25">
        <f>SUM(AD48)</f>
        <v>542450</v>
      </c>
      <c r="AE49" s="25">
        <f t="shared" ref="AE49:AE51" si="89">AD49/AB49*100</f>
        <v>100</v>
      </c>
      <c r="AF49" s="25">
        <f>AF48</f>
        <v>510100</v>
      </c>
      <c r="AG49" s="25">
        <f t="shared" si="82"/>
        <v>94.036316711217623</v>
      </c>
      <c r="AH49" s="25">
        <f t="shared" si="83"/>
        <v>531666.66666666663</v>
      </c>
      <c r="AI49" s="25">
        <f t="shared" si="84"/>
        <v>98.012105570405879</v>
      </c>
      <c r="AJ49" s="34">
        <f t="shared" si="85"/>
        <v>512491.66666666663</v>
      </c>
    </row>
    <row r="50" spans="1:36" ht="63.9" customHeight="1" thickBot="1" x14ac:dyDescent="0.8">
      <c r="A50" s="148" t="s">
        <v>105</v>
      </c>
      <c r="B50" s="149"/>
      <c r="C50" s="104">
        <v>13000</v>
      </c>
      <c r="D50" s="20">
        <v>13000</v>
      </c>
      <c r="E50" s="24">
        <f>(D50/C50)*100</f>
        <v>100</v>
      </c>
      <c r="F50" s="20">
        <v>13000</v>
      </c>
      <c r="G50" s="24">
        <f>(F50/D50)*100</f>
        <v>100</v>
      </c>
      <c r="H50" s="24">
        <v>13500</v>
      </c>
      <c r="I50" s="24">
        <f>(H50/F50)*100</f>
        <v>103.84615384615385</v>
      </c>
      <c r="J50" s="24">
        <f>(D50+F50+H50)/3</f>
        <v>13166.666666666666</v>
      </c>
      <c r="K50" s="24">
        <f>(E50+G50+I50)/3</f>
        <v>101.28205128205128</v>
      </c>
      <c r="L50" s="22">
        <v>15000</v>
      </c>
      <c r="M50" s="22">
        <f>(L50/H50)*100</f>
        <v>111.11111111111111</v>
      </c>
      <c r="N50" s="22">
        <v>15000</v>
      </c>
      <c r="O50" s="22">
        <f t="shared" si="76"/>
        <v>100</v>
      </c>
      <c r="P50" s="23">
        <v>10710</v>
      </c>
      <c r="Q50" s="22">
        <f>P50/N50*100</f>
        <v>71.399999999999991</v>
      </c>
      <c r="R50" s="22">
        <f>(L50+N50+P50)/3</f>
        <v>13570</v>
      </c>
      <c r="S50" s="22">
        <f>(M50+O50+Q50)/3</f>
        <v>94.170370370370378</v>
      </c>
      <c r="T50" s="23">
        <v>12320</v>
      </c>
      <c r="U50" s="22">
        <f t="shared" si="79"/>
        <v>115.03267973856208</v>
      </c>
      <c r="V50" s="23">
        <v>12320</v>
      </c>
      <c r="W50" s="22">
        <f t="shared" si="80"/>
        <v>100</v>
      </c>
      <c r="X50" s="22">
        <v>12650</v>
      </c>
      <c r="Y50" s="22">
        <f>X50/V50*100</f>
        <v>102.67857142857142</v>
      </c>
      <c r="Z50" s="22">
        <f t="shared" si="35"/>
        <v>12430</v>
      </c>
      <c r="AA50" s="22">
        <f>(U50+W50+Y50)/3</f>
        <v>105.90375038904449</v>
      </c>
      <c r="AB50" s="22">
        <v>12650</v>
      </c>
      <c r="AC50" s="22">
        <f t="shared" si="81"/>
        <v>100</v>
      </c>
      <c r="AD50" s="22">
        <v>12650</v>
      </c>
      <c r="AE50" s="22">
        <f t="shared" si="89"/>
        <v>100</v>
      </c>
      <c r="AF50" s="22">
        <v>13000</v>
      </c>
      <c r="AG50" s="22">
        <f t="shared" si="82"/>
        <v>102.76679841897234</v>
      </c>
      <c r="AH50" s="22">
        <f t="shared" si="83"/>
        <v>12766.666666666666</v>
      </c>
      <c r="AI50" s="22">
        <f t="shared" si="84"/>
        <v>100.92226613965745</v>
      </c>
      <c r="AJ50" s="34">
        <f t="shared" si="85"/>
        <v>12983.333333333332</v>
      </c>
    </row>
    <row r="51" spans="1:36" s="112" customFormat="1" ht="63.9" customHeight="1" thickBot="1" x14ac:dyDescent="0.8">
      <c r="A51" s="135" t="s">
        <v>14</v>
      </c>
      <c r="B51" s="136"/>
      <c r="C51" s="79">
        <f>C50</f>
        <v>13000</v>
      </c>
      <c r="D51" s="79">
        <f>D50</f>
        <v>13000</v>
      </c>
      <c r="E51" s="80">
        <f t="shared" ref="E51:N51" si="90">SUM(E50)</f>
        <v>100</v>
      </c>
      <c r="F51" s="79">
        <f>F50</f>
        <v>13000</v>
      </c>
      <c r="G51" s="80">
        <f t="shared" si="90"/>
        <v>100</v>
      </c>
      <c r="H51" s="80">
        <f>SUM(H50)</f>
        <v>13500</v>
      </c>
      <c r="I51" s="80">
        <f>SUM(I50)</f>
        <v>103.84615384615385</v>
      </c>
      <c r="J51" s="80">
        <f t="shared" ref="J51" si="91">(D51+F51+H51)/3</f>
        <v>13166.666666666666</v>
      </c>
      <c r="K51" s="80">
        <f t="shared" si="90"/>
        <v>101.28205128205128</v>
      </c>
      <c r="L51" s="110">
        <f t="shared" si="90"/>
        <v>15000</v>
      </c>
      <c r="M51" s="110">
        <f t="shared" si="90"/>
        <v>111.11111111111111</v>
      </c>
      <c r="N51" s="110">
        <f t="shared" si="90"/>
        <v>15000</v>
      </c>
      <c r="O51" s="110">
        <f t="shared" si="76"/>
        <v>100</v>
      </c>
      <c r="P51" s="87">
        <f>SUM(P50)</f>
        <v>10710</v>
      </c>
      <c r="Q51" s="110">
        <f>P51/N51*100</f>
        <v>71.399999999999991</v>
      </c>
      <c r="R51" s="110">
        <f>(L51+N51+P51)/3</f>
        <v>13570</v>
      </c>
      <c r="S51" s="110">
        <f t="shared" si="78"/>
        <v>94.170370370370378</v>
      </c>
      <c r="T51" s="87">
        <f>SUM(T50)</f>
        <v>12320</v>
      </c>
      <c r="U51" s="110">
        <f t="shared" si="79"/>
        <v>115.03267973856208</v>
      </c>
      <c r="V51" s="87">
        <f>SUM(V50)</f>
        <v>12320</v>
      </c>
      <c r="W51" s="110">
        <f t="shared" si="80"/>
        <v>100</v>
      </c>
      <c r="X51" s="110">
        <v>12650</v>
      </c>
      <c r="Y51" s="110">
        <f>X51/V51*100</f>
        <v>102.67857142857142</v>
      </c>
      <c r="Z51" s="110">
        <f t="shared" si="35"/>
        <v>12430</v>
      </c>
      <c r="AA51" s="110">
        <f>(U51+W51+Y51)/3</f>
        <v>105.90375038904449</v>
      </c>
      <c r="AB51" s="110">
        <v>12650</v>
      </c>
      <c r="AC51" s="110">
        <f t="shared" si="81"/>
        <v>100</v>
      </c>
      <c r="AD51" s="110">
        <v>12650</v>
      </c>
      <c r="AE51" s="110">
        <f t="shared" si="89"/>
        <v>100</v>
      </c>
      <c r="AF51" s="110">
        <f>AF50</f>
        <v>13000</v>
      </c>
      <c r="AG51" s="110">
        <f t="shared" si="82"/>
        <v>102.76679841897234</v>
      </c>
      <c r="AH51" s="110">
        <f t="shared" si="83"/>
        <v>12766.666666666666</v>
      </c>
      <c r="AI51" s="110">
        <f t="shared" si="84"/>
        <v>100.92226613965745</v>
      </c>
      <c r="AJ51" s="111">
        <f t="shared" si="85"/>
        <v>12983.333333333332</v>
      </c>
    </row>
    <row r="52" spans="1:36" ht="63.9" customHeight="1" thickBot="1" x14ac:dyDescent="0.8">
      <c r="A52" s="126" t="s">
        <v>108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8"/>
    </row>
    <row r="53" spans="1:36" ht="63.9" customHeight="1" thickBot="1" x14ac:dyDescent="0.8">
      <c r="A53" s="148" t="s">
        <v>109</v>
      </c>
      <c r="B53" s="149"/>
      <c r="C53" s="105">
        <v>18750</v>
      </c>
      <c r="D53" s="20">
        <v>18750</v>
      </c>
      <c r="E53" s="24">
        <f t="shared" ref="E53:E54" si="92">(D53/C53)*100</f>
        <v>100</v>
      </c>
      <c r="F53" s="20">
        <v>18750</v>
      </c>
      <c r="G53" s="24">
        <f>(F53/D53)*100</f>
        <v>100</v>
      </c>
      <c r="H53" s="24">
        <v>18000</v>
      </c>
      <c r="I53" s="24">
        <f>(H53/F53)*100</f>
        <v>96</v>
      </c>
      <c r="J53" s="24">
        <f t="shared" ref="J53:K55" si="93">(D53+F53+H53)/3</f>
        <v>18500</v>
      </c>
      <c r="K53" s="24">
        <f t="shared" si="93"/>
        <v>98.666666666666671</v>
      </c>
      <c r="L53" s="22">
        <v>15000</v>
      </c>
      <c r="M53" s="22">
        <f>(L53/H53)*100</f>
        <v>83.333333333333343</v>
      </c>
      <c r="N53" s="22">
        <v>15000</v>
      </c>
      <c r="O53" s="22">
        <f t="shared" ref="O53:O55" si="94">(N53/L53)*100</f>
        <v>100</v>
      </c>
      <c r="P53" s="23">
        <v>19500</v>
      </c>
      <c r="Q53" s="22">
        <f t="shared" ref="Q53" si="95">P53/N53*100</f>
        <v>130</v>
      </c>
      <c r="R53" s="22">
        <f t="shared" ref="R53:S53" si="96">(L53+N53+P53)/3</f>
        <v>16500</v>
      </c>
      <c r="S53" s="22">
        <f t="shared" si="96"/>
        <v>104.44444444444446</v>
      </c>
      <c r="T53" s="23">
        <v>15000</v>
      </c>
      <c r="U53" s="22">
        <f>T53/P53*100</f>
        <v>76.923076923076934</v>
      </c>
      <c r="V53" s="23">
        <v>15000</v>
      </c>
      <c r="W53" s="22">
        <f t="shared" si="80"/>
        <v>100</v>
      </c>
      <c r="X53" s="22">
        <v>17000</v>
      </c>
      <c r="Y53" s="22">
        <f>X53/V53*100</f>
        <v>113.33333333333333</v>
      </c>
      <c r="Z53" s="22">
        <f t="shared" si="35"/>
        <v>15666.666666666666</v>
      </c>
      <c r="AA53" s="22">
        <f>(U53+W53+Y53)/3</f>
        <v>96.752136752136764</v>
      </c>
      <c r="AB53" s="22">
        <v>17000</v>
      </c>
      <c r="AC53" s="22">
        <f t="shared" si="81"/>
        <v>100</v>
      </c>
      <c r="AD53" s="22">
        <v>17000</v>
      </c>
      <c r="AE53" s="22">
        <f t="shared" ref="AE53:AE55" si="97">AD53/AB53*100</f>
        <v>100</v>
      </c>
      <c r="AF53" s="22">
        <v>18750</v>
      </c>
      <c r="AG53" s="22">
        <f t="shared" ref="AG53:AG55" si="98">AF53/AD53*100</f>
        <v>110.29411764705883</v>
      </c>
      <c r="AH53" s="22">
        <f t="shared" ref="AH53:AH55" si="99">(AB53+AD53+AF53)/3</f>
        <v>17583.333333333332</v>
      </c>
      <c r="AI53" s="22">
        <f t="shared" ref="AI53:AI55" si="100">(AC53+AE53+AG53)/3</f>
        <v>103.43137254901961</v>
      </c>
      <c r="AJ53" s="34">
        <f t="shared" ref="AJ53:AJ55" si="101">(J53+R53+Z53+AH53)/4</f>
        <v>17062.5</v>
      </c>
    </row>
    <row r="54" spans="1:36" ht="63.9" customHeight="1" thickBot="1" x14ac:dyDescent="0.8">
      <c r="A54" s="148" t="s">
        <v>110</v>
      </c>
      <c r="B54" s="149"/>
      <c r="C54" s="105">
        <v>18500</v>
      </c>
      <c r="D54" s="21">
        <v>18500</v>
      </c>
      <c r="E54" s="27">
        <f t="shared" si="92"/>
        <v>100</v>
      </c>
      <c r="F54" s="21">
        <v>18500</v>
      </c>
      <c r="G54" s="27">
        <f>(F54/D54)*100</f>
        <v>100</v>
      </c>
      <c r="H54" s="27">
        <v>21000</v>
      </c>
      <c r="I54" s="27">
        <f>(H54/F54)*100</f>
        <v>113.51351351351352</v>
      </c>
      <c r="J54" s="27">
        <f t="shared" si="93"/>
        <v>19333.333333333332</v>
      </c>
      <c r="K54" s="27">
        <f t="shared" si="93"/>
        <v>104.50450450450451</v>
      </c>
      <c r="L54" s="22">
        <v>9000</v>
      </c>
      <c r="M54" s="22">
        <f>(L54/H54)*100</f>
        <v>42.857142857142854</v>
      </c>
      <c r="N54" s="22">
        <v>9000</v>
      </c>
      <c r="O54" s="22">
        <f t="shared" si="94"/>
        <v>100</v>
      </c>
      <c r="P54" s="23">
        <v>18000</v>
      </c>
      <c r="Q54" s="22">
        <f>P54/N54*100</f>
        <v>200</v>
      </c>
      <c r="R54" s="22">
        <f>(L54+N54+P54)/3</f>
        <v>12000</v>
      </c>
      <c r="S54" s="22">
        <f>(M54+O54+Q54)/3</f>
        <v>114.28571428571429</v>
      </c>
      <c r="T54" s="23">
        <v>18000</v>
      </c>
      <c r="U54" s="22">
        <f>T54/P54*100</f>
        <v>100</v>
      </c>
      <c r="V54" s="23">
        <v>18000</v>
      </c>
      <c r="W54" s="22">
        <f t="shared" si="80"/>
        <v>100</v>
      </c>
      <c r="X54" s="22">
        <v>20000</v>
      </c>
      <c r="Y54" s="22">
        <f>X54/V54*100</f>
        <v>111.11111111111111</v>
      </c>
      <c r="Z54" s="22">
        <f t="shared" si="35"/>
        <v>18666.666666666668</v>
      </c>
      <c r="AA54" s="22">
        <f>(U54+W54+Y54)/3</f>
        <v>103.7037037037037</v>
      </c>
      <c r="AB54" s="22">
        <v>20000</v>
      </c>
      <c r="AC54" s="22">
        <f t="shared" si="81"/>
        <v>100</v>
      </c>
      <c r="AD54" s="22">
        <v>20000</v>
      </c>
      <c r="AE54" s="22">
        <f t="shared" si="97"/>
        <v>100</v>
      </c>
      <c r="AF54" s="22">
        <v>18500</v>
      </c>
      <c r="AG54" s="22">
        <f t="shared" si="98"/>
        <v>92.5</v>
      </c>
      <c r="AH54" s="22">
        <f t="shared" si="99"/>
        <v>19500</v>
      </c>
      <c r="AI54" s="22">
        <f t="shared" si="100"/>
        <v>97.5</v>
      </c>
      <c r="AJ54" s="34">
        <f t="shared" si="101"/>
        <v>17375</v>
      </c>
    </row>
    <row r="55" spans="1:36" ht="63.9" customHeight="1" thickBot="1" x14ac:dyDescent="0.8">
      <c r="A55" s="135" t="s">
        <v>14</v>
      </c>
      <c r="B55" s="136"/>
      <c r="C55" s="80">
        <f>SUM(C53:C54)</f>
        <v>37250</v>
      </c>
      <c r="D55" s="80">
        <f>SUM(D53:D54)</f>
        <v>37250</v>
      </c>
      <c r="E55" s="80">
        <f>(D55/C55)*100</f>
        <v>100</v>
      </c>
      <c r="F55" s="80">
        <f>SUM(F53:F54)</f>
        <v>37250</v>
      </c>
      <c r="G55" s="80">
        <f>(F55/D55)*100</f>
        <v>100</v>
      </c>
      <c r="H55" s="80">
        <f>SUM(H53:H54)</f>
        <v>39000</v>
      </c>
      <c r="I55" s="80">
        <f>(H55/F55)*100</f>
        <v>104.69798657718121</v>
      </c>
      <c r="J55" s="80">
        <f t="shared" si="93"/>
        <v>37833.333333333336</v>
      </c>
      <c r="K55" s="80">
        <f>(E55+G55+I55)/3</f>
        <v>101.56599552572708</v>
      </c>
      <c r="L55" s="25">
        <f>SUM(L52:L54)</f>
        <v>24000</v>
      </c>
      <c r="M55" s="25">
        <f>(L55/H55)*100</f>
        <v>61.53846153846154</v>
      </c>
      <c r="N55" s="25">
        <f>SUM(N52:N54)</f>
        <v>24000</v>
      </c>
      <c r="O55" s="25">
        <f t="shared" si="94"/>
        <v>100</v>
      </c>
      <c r="P55" s="26">
        <f>SUM(P52:P54)</f>
        <v>37500</v>
      </c>
      <c r="Q55" s="25">
        <f>P55/N55*100</f>
        <v>156.25</v>
      </c>
      <c r="R55" s="25">
        <f>(L55+N55+P55)/3</f>
        <v>28500</v>
      </c>
      <c r="S55" s="25">
        <f>(M55+O55+Q55)/3</f>
        <v>105.92948717948718</v>
      </c>
      <c r="T55" s="26">
        <f>SUM(T52:T54)</f>
        <v>33000</v>
      </c>
      <c r="U55" s="25">
        <f>T55/P55*100</f>
        <v>88</v>
      </c>
      <c r="V55" s="26">
        <f>SUM(V52:V54)</f>
        <v>33000</v>
      </c>
      <c r="W55" s="25">
        <f>V55/T55*100</f>
        <v>100</v>
      </c>
      <c r="X55" s="25">
        <f>SUM(X53:X54)</f>
        <v>37000</v>
      </c>
      <c r="Y55" s="25">
        <f>X55/V55*100</f>
        <v>112.12121212121211</v>
      </c>
      <c r="Z55" s="22">
        <f t="shared" si="35"/>
        <v>34333.333333333336</v>
      </c>
      <c r="AA55" s="25">
        <f>(U55+W55+Y55)/3</f>
        <v>100.04040404040404</v>
      </c>
      <c r="AB55" s="25">
        <f>SUM(AB53:AB54)</f>
        <v>37000</v>
      </c>
      <c r="AC55" s="25">
        <f t="shared" si="81"/>
        <v>100</v>
      </c>
      <c r="AD55" s="25">
        <f>SUM(AD53:AD54)</f>
        <v>37000</v>
      </c>
      <c r="AE55" s="25">
        <f t="shared" si="97"/>
        <v>100</v>
      </c>
      <c r="AF55" s="25">
        <f>SUM(AF53:AF54)</f>
        <v>37250</v>
      </c>
      <c r="AG55" s="25">
        <f t="shared" si="98"/>
        <v>100.67567567567568</v>
      </c>
      <c r="AH55" s="25">
        <f t="shared" si="99"/>
        <v>37083.333333333336</v>
      </c>
      <c r="AI55" s="25">
        <f t="shared" si="100"/>
        <v>100.22522522522523</v>
      </c>
      <c r="AJ55" s="34">
        <f t="shared" si="101"/>
        <v>34437.500000000007</v>
      </c>
    </row>
    <row r="56" spans="1:36" ht="63.9" customHeight="1" thickBot="1" x14ac:dyDescent="0.8">
      <c r="A56" s="154" t="s">
        <v>106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8"/>
    </row>
    <row r="57" spans="1:36" ht="63.9" customHeight="1" thickBot="1" x14ac:dyDescent="0.8">
      <c r="A57" s="148" t="s">
        <v>107</v>
      </c>
      <c r="B57" s="149"/>
      <c r="C57" s="104">
        <v>62000</v>
      </c>
      <c r="D57" s="20">
        <v>62000</v>
      </c>
      <c r="E57" s="24">
        <f>(D57/C57)*100</f>
        <v>100</v>
      </c>
      <c r="F57" s="20">
        <v>62000</v>
      </c>
      <c r="G57" s="24">
        <f>(F57/D57)*100</f>
        <v>100</v>
      </c>
      <c r="H57" s="24">
        <v>66000</v>
      </c>
      <c r="I57" s="24">
        <f>(H57/F57)*100</f>
        <v>106.45161290322579</v>
      </c>
      <c r="J57" s="24">
        <f t="shared" ref="J57:K59" si="102">(D57+F57+H57)/3</f>
        <v>63333.333333333336</v>
      </c>
      <c r="K57" s="24">
        <f t="shared" si="102"/>
        <v>102.15053763440859</v>
      </c>
      <c r="L57" s="22">
        <v>58500</v>
      </c>
      <c r="M57" s="22">
        <f>(L57/H57)*100</f>
        <v>88.63636363636364</v>
      </c>
      <c r="N57" s="22">
        <v>58500</v>
      </c>
      <c r="O57" s="22">
        <f>(N57/L57)*100</f>
        <v>100</v>
      </c>
      <c r="P57" s="23">
        <v>65500</v>
      </c>
      <c r="Q57" s="22">
        <f>P57/N57*100</f>
        <v>111.96581196581197</v>
      </c>
      <c r="R57" s="22">
        <f>(L57+N57+P57)/3</f>
        <v>60833.333333333336</v>
      </c>
      <c r="S57" s="22">
        <f>(M57+O57+Q57)/3</f>
        <v>100.20072520072519</v>
      </c>
      <c r="T57" s="23">
        <v>65500</v>
      </c>
      <c r="U57" s="22">
        <f>T57/R57*100</f>
        <v>107.67123287671232</v>
      </c>
      <c r="V57" s="23">
        <v>65500</v>
      </c>
      <c r="W57" s="22">
        <f>V57/T57*100</f>
        <v>100</v>
      </c>
      <c r="X57" s="22">
        <v>65500</v>
      </c>
      <c r="Y57" s="22">
        <f>X57/V57*100</f>
        <v>100</v>
      </c>
      <c r="Z57" s="22">
        <f t="shared" si="35"/>
        <v>65500</v>
      </c>
      <c r="AA57" s="22">
        <f>(U57+W57+Y57)/3</f>
        <v>102.55707762557078</v>
      </c>
      <c r="AB57" s="22">
        <v>65500</v>
      </c>
      <c r="AC57" s="22">
        <f t="shared" si="81"/>
        <v>100</v>
      </c>
      <c r="AD57" s="22">
        <v>65500</v>
      </c>
      <c r="AE57" s="22">
        <f t="shared" ref="AE57:AE61" si="103">AD57/AB57*100</f>
        <v>100</v>
      </c>
      <c r="AF57" s="22">
        <v>62000</v>
      </c>
      <c r="AG57" s="22">
        <f t="shared" ref="AG57:AG61" si="104">AF57/AD57*100</f>
        <v>94.656488549618317</v>
      </c>
      <c r="AH57" s="22">
        <f t="shared" ref="AH57:AH61" si="105">(AB57+AD57+AF57)/3</f>
        <v>64333.333333333336</v>
      </c>
      <c r="AI57" s="22">
        <f t="shared" ref="AI57:AI61" si="106">(AC57+AE57+AG57)/3</f>
        <v>98.218829516539429</v>
      </c>
      <c r="AJ57" s="34">
        <f>(J57+R57+Z57+AH57)/4</f>
        <v>63500.000000000007</v>
      </c>
    </row>
    <row r="58" spans="1:36" ht="63.9" customHeight="1" thickBot="1" x14ac:dyDescent="0.8">
      <c r="A58" s="148" t="s">
        <v>152</v>
      </c>
      <c r="B58" s="149"/>
      <c r="C58" s="104">
        <v>34000</v>
      </c>
      <c r="D58" s="20">
        <v>34000</v>
      </c>
      <c r="E58" s="24">
        <f>(D58/C58)*100</f>
        <v>100</v>
      </c>
      <c r="F58" s="20">
        <v>34000</v>
      </c>
      <c r="G58" s="24">
        <f>(F58/D58)*100</f>
        <v>100</v>
      </c>
      <c r="H58" s="24">
        <v>36000</v>
      </c>
      <c r="I58" s="24">
        <f>(H58/F58)*100</f>
        <v>105.88235294117648</v>
      </c>
      <c r="J58" s="24">
        <f t="shared" si="102"/>
        <v>34666.666666666664</v>
      </c>
      <c r="K58" s="24">
        <f t="shared" si="102"/>
        <v>101.96078431372548</v>
      </c>
      <c r="L58" s="22">
        <v>35000</v>
      </c>
      <c r="M58" s="22">
        <f>(L58/H58)*100</f>
        <v>97.222222222222214</v>
      </c>
      <c r="N58" s="22">
        <v>35000</v>
      </c>
      <c r="O58" s="22">
        <f>(N58/L58)*100</f>
        <v>100</v>
      </c>
      <c r="P58" s="23">
        <v>32000</v>
      </c>
      <c r="Q58" s="22">
        <f>P58/N58*100</f>
        <v>91.428571428571431</v>
      </c>
      <c r="R58" s="22">
        <f>(L58+N58+P58)/3</f>
        <v>34000</v>
      </c>
      <c r="S58" s="22">
        <f>(M58+O58+Q58)/3</f>
        <v>96.216931216931229</v>
      </c>
      <c r="T58" s="23">
        <v>32000</v>
      </c>
      <c r="U58" s="22">
        <f>T58/R58*100</f>
        <v>94.117647058823522</v>
      </c>
      <c r="V58" s="23">
        <v>32000</v>
      </c>
      <c r="W58" s="22">
        <f>V58/T58*100</f>
        <v>100</v>
      </c>
      <c r="X58" s="22">
        <v>34000</v>
      </c>
      <c r="Y58" s="22">
        <f>X58/V58*100</f>
        <v>106.25</v>
      </c>
      <c r="Z58" s="22">
        <f t="shared" si="35"/>
        <v>32666.666666666668</v>
      </c>
      <c r="AA58" s="22">
        <f>(U58+W58+Y58)/3</f>
        <v>100.12254901960785</v>
      </c>
      <c r="AB58" s="22">
        <v>34000</v>
      </c>
      <c r="AC58" s="22">
        <f t="shared" si="81"/>
        <v>100</v>
      </c>
      <c r="AD58" s="22">
        <v>34000</v>
      </c>
      <c r="AE58" s="22">
        <f t="shared" si="103"/>
        <v>100</v>
      </c>
      <c r="AF58" s="22">
        <v>34000</v>
      </c>
      <c r="AG58" s="22">
        <f t="shared" si="104"/>
        <v>100</v>
      </c>
      <c r="AH58" s="22">
        <f t="shared" si="105"/>
        <v>34000</v>
      </c>
      <c r="AI58" s="22">
        <f t="shared" si="106"/>
        <v>100</v>
      </c>
      <c r="AJ58" s="34">
        <f t="shared" ref="AJ58:AJ61" si="107">(J58+R58+Z58+AH58)/4</f>
        <v>33833.333333333328</v>
      </c>
    </row>
    <row r="59" spans="1:36" ht="63.9" customHeight="1" thickBot="1" x14ac:dyDescent="0.8">
      <c r="A59" s="148" t="s">
        <v>151</v>
      </c>
      <c r="B59" s="149"/>
      <c r="C59" s="104">
        <v>31000</v>
      </c>
      <c r="D59" s="20">
        <v>31000</v>
      </c>
      <c r="E59" s="24">
        <f>(D59/C59)*100</f>
        <v>100</v>
      </c>
      <c r="F59" s="20">
        <v>31000</v>
      </c>
      <c r="G59" s="24">
        <f>(F59/D59)*100</f>
        <v>100</v>
      </c>
      <c r="H59" s="24">
        <v>28000</v>
      </c>
      <c r="I59" s="24">
        <f>(H59/F59)*100</f>
        <v>90.322580645161281</v>
      </c>
      <c r="J59" s="24">
        <f t="shared" si="102"/>
        <v>30000</v>
      </c>
      <c r="K59" s="24">
        <f t="shared" si="102"/>
        <v>96.774193548387089</v>
      </c>
      <c r="L59" s="22">
        <v>33000</v>
      </c>
      <c r="M59" s="22">
        <f>(L59/H59)*100</f>
        <v>117.85714285714286</v>
      </c>
      <c r="N59" s="22">
        <v>33000</v>
      </c>
      <c r="O59" s="22">
        <f>(N59/L59)*100</f>
        <v>100</v>
      </c>
      <c r="P59" s="23">
        <v>35000</v>
      </c>
      <c r="Q59" s="22">
        <f>P59/N59*100</f>
        <v>106.06060606060606</v>
      </c>
      <c r="R59" s="22">
        <f t="shared" ref="R59:S59" si="108">(L59+N59+P59)/3</f>
        <v>33666.666666666664</v>
      </c>
      <c r="S59" s="22">
        <f t="shared" si="108"/>
        <v>107.97258297258297</v>
      </c>
      <c r="T59" s="23">
        <v>35000</v>
      </c>
      <c r="U59" s="22">
        <f>T59/R59*100</f>
        <v>103.96039603960396</v>
      </c>
      <c r="V59" s="23">
        <v>35000</v>
      </c>
      <c r="W59" s="22">
        <f>V59/T59*100</f>
        <v>100</v>
      </c>
      <c r="X59" s="22">
        <v>33500</v>
      </c>
      <c r="Y59" s="22">
        <f>X59/V59*100</f>
        <v>95.714285714285722</v>
      </c>
      <c r="Z59" s="22">
        <f t="shared" si="35"/>
        <v>34500</v>
      </c>
      <c r="AA59" s="22">
        <f>(U59+W59+Y59)/3</f>
        <v>99.891560584629886</v>
      </c>
      <c r="AB59" s="22">
        <v>33500</v>
      </c>
      <c r="AC59" s="22">
        <f t="shared" si="81"/>
        <v>100</v>
      </c>
      <c r="AD59" s="22">
        <v>33500</v>
      </c>
      <c r="AE59" s="22">
        <f t="shared" si="103"/>
        <v>100</v>
      </c>
      <c r="AF59" s="22">
        <v>31000</v>
      </c>
      <c r="AG59" s="22">
        <f t="shared" si="104"/>
        <v>92.537313432835816</v>
      </c>
      <c r="AH59" s="22">
        <f t="shared" si="105"/>
        <v>32666.666666666668</v>
      </c>
      <c r="AI59" s="22">
        <f t="shared" si="106"/>
        <v>97.512437810945286</v>
      </c>
      <c r="AJ59" s="34">
        <f t="shared" si="107"/>
        <v>32708.333333333332</v>
      </c>
    </row>
    <row r="60" spans="1:36" ht="63.9" customHeight="1" thickBot="1" x14ac:dyDescent="0.8">
      <c r="A60" s="152" t="s">
        <v>14</v>
      </c>
      <c r="B60" s="153"/>
      <c r="C60" s="79">
        <f>SUM(C57:C59)</f>
        <v>127000</v>
      </c>
      <c r="D60" s="79">
        <f>SUM(D57:D59)</f>
        <v>127000</v>
      </c>
      <c r="E60" s="80">
        <f>(D60/C60)*100</f>
        <v>100</v>
      </c>
      <c r="F60" s="79">
        <f>SUM(F57:F59)</f>
        <v>127000</v>
      </c>
      <c r="G60" s="80">
        <f>(F60/D60)*100</f>
        <v>100</v>
      </c>
      <c r="H60" s="80">
        <f>SUM(H57:H59)</f>
        <v>130000</v>
      </c>
      <c r="I60" s="80">
        <f>(H60/F60)*100</f>
        <v>102.36220472440945</v>
      </c>
      <c r="J60" s="80">
        <f>SUM(J57:J59)</f>
        <v>128000</v>
      </c>
      <c r="K60" s="80">
        <f>(E60+G60+I60)/3</f>
        <v>100.78740157480316</v>
      </c>
      <c r="L60" s="25">
        <f>SUM(L57:L59)</f>
        <v>126500</v>
      </c>
      <c r="M60" s="25">
        <f>(L60/H60)*100</f>
        <v>97.307692307692307</v>
      </c>
      <c r="N60" s="25">
        <f>SUM(N57:N59)</f>
        <v>126500</v>
      </c>
      <c r="O60" s="25">
        <f>(N60/L60)*100</f>
        <v>100</v>
      </c>
      <c r="P60" s="26">
        <f>SUM(P57:P59)</f>
        <v>132500</v>
      </c>
      <c r="Q60" s="25">
        <f>P60/N60*100</f>
        <v>104.74308300395256</v>
      </c>
      <c r="R60" s="25">
        <f>(L60+N60+P60)/3</f>
        <v>128500</v>
      </c>
      <c r="S60" s="25">
        <f>(M60+O60+Q60)/3</f>
        <v>100.68359177054829</v>
      </c>
      <c r="T60" s="26">
        <f>SUM(T57:T59)</f>
        <v>132500</v>
      </c>
      <c r="U60" s="25">
        <f>T60/R60*100</f>
        <v>103.11284046692606</v>
      </c>
      <c r="V60" s="26">
        <f>SUM(V57:V59)</f>
        <v>132500</v>
      </c>
      <c r="W60" s="25">
        <f>V60/T60*100</f>
        <v>100</v>
      </c>
      <c r="X60" s="26">
        <f>SUM(X57:X59)</f>
        <v>133000</v>
      </c>
      <c r="Y60" s="25">
        <f>X60/V60*100</f>
        <v>100.37735849056604</v>
      </c>
      <c r="Z60" s="25">
        <f t="shared" si="35"/>
        <v>132666.66666666666</v>
      </c>
      <c r="AA60" s="25">
        <f>(U60+W60+Y60)/3</f>
        <v>101.16339965249738</v>
      </c>
      <c r="AB60" s="26">
        <f>SUM(AB57:AB59)</f>
        <v>133000</v>
      </c>
      <c r="AC60" s="25">
        <f t="shared" si="81"/>
        <v>100</v>
      </c>
      <c r="AD60" s="26">
        <f>SUM(AD57:AD59)</f>
        <v>133000</v>
      </c>
      <c r="AE60" s="25">
        <f t="shared" si="103"/>
        <v>100</v>
      </c>
      <c r="AF60" s="26">
        <f>SUM(AF57:AF59)</f>
        <v>127000</v>
      </c>
      <c r="AG60" s="25">
        <f t="shared" si="104"/>
        <v>95.488721804511272</v>
      </c>
      <c r="AH60" s="25">
        <f t="shared" si="105"/>
        <v>131000</v>
      </c>
      <c r="AI60" s="25">
        <f t="shared" si="106"/>
        <v>98.496240601503757</v>
      </c>
      <c r="AJ60" s="34">
        <f t="shared" si="107"/>
        <v>130041.66666666666</v>
      </c>
    </row>
    <row r="61" spans="1:36" ht="63.9" customHeight="1" thickBot="1" x14ac:dyDescent="0.8">
      <c r="A61" s="152" t="s">
        <v>209</v>
      </c>
      <c r="B61" s="153"/>
      <c r="C61" s="79">
        <f>(C49+C51+C55+C60)</f>
        <v>687350</v>
      </c>
      <c r="D61" s="79">
        <f>(D49+D51+D55+D60)</f>
        <v>687350</v>
      </c>
      <c r="E61" s="80">
        <f>(D61/C61)*100</f>
        <v>100</v>
      </c>
      <c r="F61" s="79">
        <f>(F49+F51+F55+F60)</f>
        <v>687350</v>
      </c>
      <c r="G61" s="80">
        <f>(F61/D61)*100</f>
        <v>100</v>
      </c>
      <c r="H61" s="79">
        <f>(H49+H51+H55+H60)</f>
        <v>735000</v>
      </c>
      <c r="I61" s="80">
        <f>(H61/F61)*100</f>
        <v>106.93242161926237</v>
      </c>
      <c r="J61" s="80">
        <f>(J49+J51+J55+J60)</f>
        <v>703233.33333333337</v>
      </c>
      <c r="K61" s="80">
        <f>(E61+G61+I61)/3</f>
        <v>102.31080720642079</v>
      </c>
      <c r="L61" s="25">
        <f>(L49+L51+L55+L60)</f>
        <v>675200</v>
      </c>
      <c r="M61" s="25">
        <f>(L61/H61)*100</f>
        <v>91.863945578231281</v>
      </c>
      <c r="N61" s="25">
        <f>(N49+N51+N55+N60)</f>
        <v>675200</v>
      </c>
      <c r="O61" s="25">
        <f>(N61/L61)*100</f>
        <v>100</v>
      </c>
      <c r="P61" s="26">
        <f>(P49+P51+P55+P60)</f>
        <v>654160</v>
      </c>
      <c r="Q61" s="25">
        <f>P61/N61*100</f>
        <v>96.883886255924168</v>
      </c>
      <c r="R61" s="25">
        <f>(L61+N61+P61)/3</f>
        <v>668186.66666666663</v>
      </c>
      <c r="S61" s="25">
        <f>(M61+O61+Q61)/3</f>
        <v>96.249277278051807</v>
      </c>
      <c r="T61" s="26">
        <f>(T49+T51+T55+T60)</f>
        <v>651270</v>
      </c>
      <c r="U61" s="25">
        <f>T61/R61*100</f>
        <v>97.468272339066928</v>
      </c>
      <c r="V61" s="26">
        <f>(V49+V51+V55+V60)</f>
        <v>651270</v>
      </c>
      <c r="W61" s="25">
        <f t="shared" si="80"/>
        <v>100</v>
      </c>
      <c r="X61" s="25">
        <f>(X49+X51+X55+X60)</f>
        <v>725100</v>
      </c>
      <c r="Y61" s="25">
        <f>(X61/V61)*100</f>
        <v>111.33631212861026</v>
      </c>
      <c r="Z61" s="22">
        <f t="shared" si="35"/>
        <v>675880</v>
      </c>
      <c r="AA61" s="25">
        <f>(U61+W61+Y61)/3</f>
        <v>102.93486148922572</v>
      </c>
      <c r="AB61" s="25">
        <f>(AB49+AB51+AB55+AB60)</f>
        <v>725100</v>
      </c>
      <c r="AC61" s="25">
        <f t="shared" si="81"/>
        <v>100</v>
      </c>
      <c r="AD61" s="25">
        <f>(AD49+AD51+AD55+AD60)</f>
        <v>725100</v>
      </c>
      <c r="AE61" s="25">
        <f t="shared" si="103"/>
        <v>100</v>
      </c>
      <c r="AF61" s="25">
        <f>(AF49+AF51+AF55+AF60)</f>
        <v>687350</v>
      </c>
      <c r="AG61" s="25">
        <f t="shared" si="104"/>
        <v>94.793821541856289</v>
      </c>
      <c r="AH61" s="25">
        <f t="shared" si="105"/>
        <v>712516.66666666663</v>
      </c>
      <c r="AI61" s="25">
        <f t="shared" si="106"/>
        <v>98.264607180618768</v>
      </c>
      <c r="AJ61" s="34">
        <f t="shared" si="107"/>
        <v>689954.16666666663</v>
      </c>
    </row>
    <row r="62" spans="1:36" ht="63.9" customHeight="1" thickBot="1" x14ac:dyDescent="0.8">
      <c r="A62" s="154" t="s">
        <v>112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8"/>
    </row>
    <row r="63" spans="1:36" ht="63.9" customHeight="1" thickBot="1" x14ac:dyDescent="0.8">
      <c r="A63" s="148" t="s">
        <v>113</v>
      </c>
      <c r="B63" s="149"/>
      <c r="C63" s="118">
        <v>1865000</v>
      </c>
      <c r="D63" s="59">
        <v>1865000</v>
      </c>
      <c r="E63" s="59">
        <f t="shared" ref="E63:E71" si="109">(D63/C63)*100</f>
        <v>100</v>
      </c>
      <c r="F63" s="59">
        <v>1865000</v>
      </c>
      <c r="G63" s="20">
        <f t="shared" ref="G63:G71" si="110">(F63/D63)*100</f>
        <v>100</v>
      </c>
      <c r="H63" s="59">
        <v>1865000</v>
      </c>
      <c r="I63" s="20">
        <f t="shared" ref="I63:I71" si="111">(H63/F63)*100</f>
        <v>100</v>
      </c>
      <c r="J63" s="20">
        <f t="shared" ref="J63:K71" si="112">(D63+F63+H63)/3</f>
        <v>1865000</v>
      </c>
      <c r="K63" s="20">
        <f t="shared" si="112"/>
        <v>100</v>
      </c>
      <c r="L63" s="22">
        <v>1618000</v>
      </c>
      <c r="M63" s="22">
        <f>(L63/H63)*100</f>
        <v>86.756032171581765</v>
      </c>
      <c r="N63" s="22">
        <v>1618000</v>
      </c>
      <c r="O63" s="22">
        <f>(N63/L63)*100</f>
        <v>100</v>
      </c>
      <c r="P63" s="23">
        <v>1645000</v>
      </c>
      <c r="Q63" s="22">
        <f>P63/N63*100</f>
        <v>101.66872682323857</v>
      </c>
      <c r="R63" s="22">
        <f>(L63+N63+P63)/3</f>
        <v>1627000</v>
      </c>
      <c r="S63" s="22">
        <f>(M63+O63+Q63)/3</f>
        <v>96.141586331606774</v>
      </c>
      <c r="T63" s="23">
        <v>1645000</v>
      </c>
      <c r="U63" s="22">
        <f t="shared" ref="U63:U71" si="113">T63/P63*100</f>
        <v>100</v>
      </c>
      <c r="V63" s="23">
        <v>1645000</v>
      </c>
      <c r="W63" s="22">
        <f t="shared" ref="W63:W71" si="114">V63/T63*100</f>
        <v>100</v>
      </c>
      <c r="X63" s="23">
        <v>1645000</v>
      </c>
      <c r="Y63" s="22">
        <f>X63/V63*100</f>
        <v>100</v>
      </c>
      <c r="Z63" s="22">
        <f t="shared" si="35"/>
        <v>1645000</v>
      </c>
      <c r="AA63" s="22">
        <f t="shared" ref="AA63:AA71" si="115">(U63+W63+Y63)/3</f>
        <v>100</v>
      </c>
      <c r="AB63" s="23">
        <v>1645000</v>
      </c>
      <c r="AC63" s="22">
        <f t="shared" si="81"/>
        <v>100</v>
      </c>
      <c r="AD63" s="23">
        <v>1645000</v>
      </c>
      <c r="AE63" s="22">
        <f t="shared" ref="AE63:AE71" si="116">AD63/AB63*100</f>
        <v>100</v>
      </c>
      <c r="AF63" s="22">
        <v>1865000</v>
      </c>
      <c r="AG63" s="22">
        <f t="shared" ref="AG63:AG71" si="117">AF63/AD63*100</f>
        <v>113.37386018237081</v>
      </c>
      <c r="AH63" s="22">
        <f t="shared" ref="AH63:AH71" si="118">(AB63+AD63+AF63)/3</f>
        <v>1718333.3333333333</v>
      </c>
      <c r="AI63" s="22">
        <f t="shared" ref="AI63:AI71" si="119">(AC63+AE63+AG63)/3</f>
        <v>104.45795339412359</v>
      </c>
      <c r="AJ63" s="34">
        <f>(J63+R63+Z63+AH63)/4</f>
        <v>1713833.3333333333</v>
      </c>
    </row>
    <row r="64" spans="1:36" ht="63.9" customHeight="1" thickBot="1" x14ac:dyDescent="0.8">
      <c r="A64" s="152" t="s">
        <v>14</v>
      </c>
      <c r="B64" s="153"/>
      <c r="C64" s="113">
        <f>C63</f>
        <v>1865000</v>
      </c>
      <c r="D64" s="113">
        <f>D63</f>
        <v>1865000</v>
      </c>
      <c r="E64" s="113">
        <f t="shared" si="109"/>
        <v>100</v>
      </c>
      <c r="F64" s="113">
        <f>SUM(F63)</f>
        <v>1865000</v>
      </c>
      <c r="G64" s="79">
        <f t="shared" si="110"/>
        <v>100</v>
      </c>
      <c r="H64" s="113">
        <f>SUM(H63)</f>
        <v>1865000</v>
      </c>
      <c r="I64" s="79">
        <f t="shared" si="111"/>
        <v>100</v>
      </c>
      <c r="J64" s="79">
        <f t="shared" si="112"/>
        <v>1865000</v>
      </c>
      <c r="K64" s="79">
        <f t="shared" si="112"/>
        <v>100</v>
      </c>
      <c r="L64" s="25">
        <f t="shared" ref="L64:N64" si="120">SUM(L63)</f>
        <v>1618000</v>
      </c>
      <c r="M64" s="25">
        <f t="shared" si="120"/>
        <v>86.756032171581765</v>
      </c>
      <c r="N64" s="25">
        <f t="shared" si="120"/>
        <v>1618000</v>
      </c>
      <c r="O64" s="25">
        <f>(N64/L64)*100</f>
        <v>100</v>
      </c>
      <c r="P64" s="26">
        <f>SUM(P63)</f>
        <v>1645000</v>
      </c>
      <c r="Q64" s="25">
        <v>102</v>
      </c>
      <c r="R64" s="25">
        <v>16727000</v>
      </c>
      <c r="S64" s="25">
        <f t="shared" ref="S64" si="121">(M64+O64+Q64)/3</f>
        <v>96.252010723860579</v>
      </c>
      <c r="T64" s="26">
        <f>SUM(T63)</f>
        <v>1645000</v>
      </c>
      <c r="U64" s="25">
        <f t="shared" si="113"/>
        <v>100</v>
      </c>
      <c r="V64" s="26">
        <f>SUM(V63)</f>
        <v>1645000</v>
      </c>
      <c r="W64" s="25">
        <f t="shared" si="114"/>
        <v>100</v>
      </c>
      <c r="X64" s="26">
        <f>SUM(X63)</f>
        <v>1645000</v>
      </c>
      <c r="Y64" s="25">
        <f>X64/V64*100</f>
        <v>100</v>
      </c>
      <c r="Z64" s="22">
        <f t="shared" si="35"/>
        <v>1645000</v>
      </c>
      <c r="AA64" s="25">
        <f>(U64+W64+Y64)/3</f>
        <v>100</v>
      </c>
      <c r="AB64" s="26">
        <f>SUM(AB63)</f>
        <v>1645000</v>
      </c>
      <c r="AC64" s="25">
        <f t="shared" si="81"/>
        <v>100</v>
      </c>
      <c r="AD64" s="26">
        <f>SUM(AD63)</f>
        <v>1645000</v>
      </c>
      <c r="AE64" s="25">
        <f t="shared" si="116"/>
        <v>100</v>
      </c>
      <c r="AF64" s="25">
        <f>AF63</f>
        <v>1865000</v>
      </c>
      <c r="AG64" s="25">
        <f t="shared" si="117"/>
        <v>113.37386018237081</v>
      </c>
      <c r="AH64" s="25">
        <f t="shared" si="118"/>
        <v>1718333.3333333333</v>
      </c>
      <c r="AI64" s="25">
        <f t="shared" si="119"/>
        <v>104.45795339412359</v>
      </c>
      <c r="AJ64" s="34">
        <f t="shared" ref="AJ64:AJ71" si="122">(J64+R64+Z64+AH64)/4</f>
        <v>5488833.333333333</v>
      </c>
    </row>
    <row r="65" spans="1:37" ht="63.9" customHeight="1" thickBot="1" x14ac:dyDescent="0.8">
      <c r="A65" s="148" t="s">
        <v>114</v>
      </c>
      <c r="B65" s="149"/>
      <c r="C65" s="119">
        <v>0</v>
      </c>
      <c r="D65" s="60">
        <v>0</v>
      </c>
      <c r="E65" s="60">
        <v>0</v>
      </c>
      <c r="F65" s="60">
        <v>0</v>
      </c>
      <c r="G65" s="20">
        <v>0</v>
      </c>
      <c r="H65" s="59">
        <v>0</v>
      </c>
      <c r="I65" s="20">
        <v>0</v>
      </c>
      <c r="J65" s="20">
        <f t="shared" si="112"/>
        <v>0</v>
      </c>
      <c r="K65" s="20">
        <f t="shared" si="112"/>
        <v>0</v>
      </c>
      <c r="L65" s="22">
        <v>0</v>
      </c>
      <c r="M65" s="22">
        <v>0</v>
      </c>
      <c r="N65" s="22">
        <v>0</v>
      </c>
      <c r="O65" s="22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2">
        <f t="shared" si="35"/>
        <v>0</v>
      </c>
      <c r="AA65" s="22">
        <f t="shared" si="115"/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34">
        <f t="shared" si="122"/>
        <v>0</v>
      </c>
    </row>
    <row r="66" spans="1:37" ht="63.9" customHeight="1" thickBot="1" x14ac:dyDescent="0.8">
      <c r="A66" s="152" t="s">
        <v>14</v>
      </c>
      <c r="B66" s="153"/>
      <c r="C66" s="113">
        <v>0</v>
      </c>
      <c r="D66" s="113">
        <v>0</v>
      </c>
      <c r="E66" s="113">
        <v>0</v>
      </c>
      <c r="F66" s="113">
        <v>0</v>
      </c>
      <c r="G66" s="79">
        <v>0</v>
      </c>
      <c r="H66" s="113">
        <v>0</v>
      </c>
      <c r="I66" s="79">
        <v>0</v>
      </c>
      <c r="J66" s="79">
        <f t="shared" si="112"/>
        <v>0</v>
      </c>
      <c r="K66" s="79">
        <f t="shared" si="112"/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2">
        <f t="shared" si="35"/>
        <v>0</v>
      </c>
      <c r="AA66" s="25">
        <f t="shared" si="115"/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4">
        <f t="shared" si="122"/>
        <v>0</v>
      </c>
    </row>
    <row r="67" spans="1:37" ht="63.9" customHeight="1" thickBot="1" x14ac:dyDescent="0.8">
      <c r="A67" s="148" t="s">
        <v>115</v>
      </c>
      <c r="B67" s="149"/>
      <c r="C67" s="118">
        <v>4500</v>
      </c>
      <c r="D67" s="61">
        <v>4500</v>
      </c>
      <c r="E67" s="61">
        <f t="shared" si="109"/>
        <v>100</v>
      </c>
      <c r="F67" s="61">
        <v>4500</v>
      </c>
      <c r="G67" s="20">
        <f t="shared" si="110"/>
        <v>100</v>
      </c>
      <c r="H67" s="59">
        <v>5000</v>
      </c>
      <c r="I67" s="20">
        <f t="shared" si="111"/>
        <v>111.11111111111111</v>
      </c>
      <c r="J67" s="20">
        <f t="shared" si="112"/>
        <v>4666.666666666667</v>
      </c>
      <c r="K67" s="20">
        <f t="shared" si="112"/>
        <v>103.7037037037037</v>
      </c>
      <c r="L67" s="22">
        <v>4000</v>
      </c>
      <c r="M67" s="22">
        <v>100</v>
      </c>
      <c r="N67" s="22">
        <v>4000</v>
      </c>
      <c r="O67" s="22">
        <f>(N67/L67)*100</f>
        <v>100</v>
      </c>
      <c r="P67" s="23">
        <v>4500</v>
      </c>
      <c r="Q67" s="22">
        <f>P67/N67*100</f>
        <v>112.5</v>
      </c>
      <c r="R67" s="22">
        <f>(L67+N67+P67)/3</f>
        <v>4166.666666666667</v>
      </c>
      <c r="S67" s="22">
        <f>(M67+O67+Q67)/3</f>
        <v>104.16666666666667</v>
      </c>
      <c r="T67" s="23">
        <v>4500</v>
      </c>
      <c r="U67" s="22">
        <f t="shared" si="113"/>
        <v>100</v>
      </c>
      <c r="V67" s="23">
        <v>4500</v>
      </c>
      <c r="W67" s="22">
        <f t="shared" si="114"/>
        <v>100</v>
      </c>
      <c r="X67" s="23">
        <v>4500</v>
      </c>
      <c r="Y67" s="22">
        <f>X67/V67*100</f>
        <v>100</v>
      </c>
      <c r="Z67" s="22">
        <f t="shared" si="35"/>
        <v>4500</v>
      </c>
      <c r="AA67" s="22">
        <f t="shared" si="115"/>
        <v>100</v>
      </c>
      <c r="AB67" s="23">
        <v>4500</v>
      </c>
      <c r="AC67" s="22">
        <f t="shared" si="81"/>
        <v>100</v>
      </c>
      <c r="AD67" s="23">
        <v>4500</v>
      </c>
      <c r="AE67" s="22">
        <f t="shared" si="116"/>
        <v>100</v>
      </c>
      <c r="AF67" s="22">
        <v>4500</v>
      </c>
      <c r="AG67" s="22">
        <f t="shared" si="117"/>
        <v>100</v>
      </c>
      <c r="AH67" s="22">
        <f t="shared" si="118"/>
        <v>4500</v>
      </c>
      <c r="AI67" s="22">
        <f t="shared" si="119"/>
        <v>100</v>
      </c>
      <c r="AJ67" s="34">
        <f t="shared" si="122"/>
        <v>4458.3333333333339</v>
      </c>
    </row>
    <row r="68" spans="1:37" ht="63.9" customHeight="1" thickBot="1" x14ac:dyDescent="0.8">
      <c r="A68" s="152" t="s">
        <v>14</v>
      </c>
      <c r="B68" s="153"/>
      <c r="C68" s="113">
        <f>C67</f>
        <v>4500</v>
      </c>
      <c r="D68" s="113">
        <f>D67</f>
        <v>4500</v>
      </c>
      <c r="E68" s="113">
        <f t="shared" si="109"/>
        <v>100</v>
      </c>
      <c r="F68" s="113">
        <f>F67</f>
        <v>4500</v>
      </c>
      <c r="G68" s="79">
        <f t="shared" si="110"/>
        <v>100</v>
      </c>
      <c r="H68" s="113">
        <f>SUM(H67)</f>
        <v>5000</v>
      </c>
      <c r="I68" s="79">
        <f t="shared" si="111"/>
        <v>111.11111111111111</v>
      </c>
      <c r="J68" s="79">
        <f t="shared" si="112"/>
        <v>4666.666666666667</v>
      </c>
      <c r="K68" s="79">
        <f t="shared" si="112"/>
        <v>103.7037037037037</v>
      </c>
      <c r="L68" s="45">
        <f t="shared" ref="L68" si="123">SUM(L67)</f>
        <v>4000</v>
      </c>
      <c r="M68" s="45">
        <f>SUM(M67)</f>
        <v>100</v>
      </c>
      <c r="N68" s="45">
        <f t="shared" ref="N68" si="124">SUM(N67)</f>
        <v>4000</v>
      </c>
      <c r="O68" s="45">
        <f>(N68/L68)*100</f>
        <v>100</v>
      </c>
      <c r="P68" s="46">
        <f>SUM(P67)</f>
        <v>4500</v>
      </c>
      <c r="Q68" s="45">
        <v>113</v>
      </c>
      <c r="R68" s="45">
        <v>4167</v>
      </c>
      <c r="S68" s="45">
        <v>104</v>
      </c>
      <c r="T68" s="46">
        <f>SUM(T67)</f>
        <v>4500</v>
      </c>
      <c r="U68" s="45">
        <f t="shared" si="113"/>
        <v>100</v>
      </c>
      <c r="V68" s="46">
        <f>SUM(V67)</f>
        <v>4500</v>
      </c>
      <c r="W68" s="45">
        <f t="shared" si="114"/>
        <v>100</v>
      </c>
      <c r="X68" s="46">
        <f>SUM(X67)</f>
        <v>4500</v>
      </c>
      <c r="Y68" s="45">
        <f>X68/V68*100</f>
        <v>100</v>
      </c>
      <c r="Z68" s="45">
        <f t="shared" si="35"/>
        <v>4500</v>
      </c>
      <c r="AA68" s="45">
        <f t="shared" si="115"/>
        <v>100</v>
      </c>
      <c r="AB68" s="46">
        <f>SUM(AB67)</f>
        <v>4500</v>
      </c>
      <c r="AC68" s="45">
        <f t="shared" si="81"/>
        <v>100</v>
      </c>
      <c r="AD68" s="46">
        <f>SUM(AD67)</f>
        <v>4500</v>
      </c>
      <c r="AE68" s="45">
        <f t="shared" si="116"/>
        <v>100</v>
      </c>
      <c r="AF68" s="45">
        <f>AF67</f>
        <v>4500</v>
      </c>
      <c r="AG68" s="45">
        <f t="shared" si="117"/>
        <v>100</v>
      </c>
      <c r="AH68" s="45">
        <f t="shared" si="118"/>
        <v>4500</v>
      </c>
      <c r="AI68" s="45">
        <f t="shared" si="119"/>
        <v>100</v>
      </c>
      <c r="AJ68" s="47">
        <f t="shared" si="122"/>
        <v>4458.416666666667</v>
      </c>
      <c r="AK68" s="15"/>
    </row>
    <row r="69" spans="1:37" ht="63.9" customHeight="1" thickBot="1" x14ac:dyDescent="0.8">
      <c r="A69" s="148" t="s">
        <v>301</v>
      </c>
      <c r="B69" s="149"/>
      <c r="C69" s="118">
        <v>9600</v>
      </c>
      <c r="D69" s="59">
        <v>9600</v>
      </c>
      <c r="E69" s="59">
        <f t="shared" si="109"/>
        <v>100</v>
      </c>
      <c r="F69" s="59">
        <v>9600</v>
      </c>
      <c r="G69" s="20">
        <f t="shared" si="110"/>
        <v>100</v>
      </c>
      <c r="H69" s="59">
        <v>9700</v>
      </c>
      <c r="I69" s="20">
        <f t="shared" si="111"/>
        <v>101.04166666666667</v>
      </c>
      <c r="J69" s="20">
        <f t="shared" si="112"/>
        <v>9633.3333333333339</v>
      </c>
      <c r="K69" s="20">
        <f t="shared" si="112"/>
        <v>100.34722222222223</v>
      </c>
      <c r="L69" s="22">
        <v>9000</v>
      </c>
      <c r="M69" s="22">
        <f>(L69/H69)*100</f>
        <v>92.783505154639172</v>
      </c>
      <c r="N69" s="22">
        <v>9000</v>
      </c>
      <c r="O69" s="22">
        <f>(N69/L69)*100</f>
        <v>100</v>
      </c>
      <c r="P69" s="23">
        <v>9000</v>
      </c>
      <c r="Q69" s="22">
        <f>P69/N69*100</f>
        <v>100</v>
      </c>
      <c r="R69" s="22">
        <f>(L69+N69+P69)/3</f>
        <v>9000</v>
      </c>
      <c r="S69" s="22">
        <f>(M69+O69+Q69)/3</f>
        <v>97.594501718213053</v>
      </c>
      <c r="T69" s="23">
        <v>9000</v>
      </c>
      <c r="U69" s="22">
        <f t="shared" si="113"/>
        <v>100</v>
      </c>
      <c r="V69" s="23">
        <v>9000</v>
      </c>
      <c r="W69" s="22">
        <f t="shared" si="114"/>
        <v>100</v>
      </c>
      <c r="X69" s="23">
        <v>9000</v>
      </c>
      <c r="Y69" s="22">
        <f>X69/V69*100</f>
        <v>100</v>
      </c>
      <c r="Z69" s="22">
        <f t="shared" si="35"/>
        <v>9000</v>
      </c>
      <c r="AA69" s="22">
        <f t="shared" si="115"/>
        <v>100</v>
      </c>
      <c r="AB69" s="23">
        <v>9000</v>
      </c>
      <c r="AC69" s="22">
        <f t="shared" si="81"/>
        <v>100</v>
      </c>
      <c r="AD69" s="23">
        <v>9000</v>
      </c>
      <c r="AE69" s="22">
        <f t="shared" si="116"/>
        <v>100</v>
      </c>
      <c r="AF69" s="22">
        <v>9600</v>
      </c>
      <c r="AG69" s="22">
        <f t="shared" si="117"/>
        <v>106.66666666666667</v>
      </c>
      <c r="AH69" s="22">
        <f t="shared" si="118"/>
        <v>9200</v>
      </c>
      <c r="AI69" s="22">
        <f t="shared" si="119"/>
        <v>102.22222222222223</v>
      </c>
      <c r="AJ69" s="34">
        <f t="shared" si="122"/>
        <v>9208.3333333333339</v>
      </c>
    </row>
    <row r="70" spans="1:37" ht="63.9" customHeight="1" thickBot="1" x14ac:dyDescent="0.8">
      <c r="A70" s="152" t="s">
        <v>14</v>
      </c>
      <c r="B70" s="153"/>
      <c r="C70" s="113">
        <f>C69</f>
        <v>9600</v>
      </c>
      <c r="D70" s="113">
        <f>D69</f>
        <v>9600</v>
      </c>
      <c r="E70" s="113">
        <f t="shared" si="109"/>
        <v>100</v>
      </c>
      <c r="F70" s="113">
        <f>F69</f>
        <v>9600</v>
      </c>
      <c r="G70" s="79">
        <f t="shared" si="110"/>
        <v>100</v>
      </c>
      <c r="H70" s="113">
        <v>9700</v>
      </c>
      <c r="I70" s="79">
        <f t="shared" si="111"/>
        <v>101.04166666666667</v>
      </c>
      <c r="J70" s="79">
        <f t="shared" si="112"/>
        <v>9633.3333333333339</v>
      </c>
      <c r="K70" s="79">
        <f t="shared" si="112"/>
        <v>100.34722222222223</v>
      </c>
      <c r="L70" s="25">
        <f t="shared" ref="L70:N70" si="125">SUM(L69)</f>
        <v>9000</v>
      </c>
      <c r="M70" s="25">
        <f>SUM(M69)</f>
        <v>92.783505154639172</v>
      </c>
      <c r="N70" s="25">
        <f t="shared" si="125"/>
        <v>9000</v>
      </c>
      <c r="O70" s="25">
        <f>(N70/L70)*100</f>
        <v>100</v>
      </c>
      <c r="P70" s="26">
        <f>SUM(P69)</f>
        <v>9000</v>
      </c>
      <c r="Q70" s="25">
        <v>100</v>
      </c>
      <c r="R70" s="25">
        <v>9000</v>
      </c>
      <c r="S70" s="25">
        <f>(M70+O70+Q70)/3</f>
        <v>97.594501718213053</v>
      </c>
      <c r="T70" s="26">
        <f>SUM(T69)</f>
        <v>9000</v>
      </c>
      <c r="U70" s="25">
        <f t="shared" si="113"/>
        <v>100</v>
      </c>
      <c r="V70" s="26">
        <f>SUM(V69)</f>
        <v>9000</v>
      </c>
      <c r="W70" s="25">
        <f t="shared" si="114"/>
        <v>100</v>
      </c>
      <c r="X70" s="26">
        <f>SUM(X69)</f>
        <v>9000</v>
      </c>
      <c r="Y70" s="25">
        <f>X70/V70*100</f>
        <v>100</v>
      </c>
      <c r="Z70" s="22">
        <f t="shared" si="35"/>
        <v>9000</v>
      </c>
      <c r="AA70" s="25">
        <f t="shared" si="115"/>
        <v>100</v>
      </c>
      <c r="AB70" s="26">
        <f>SUM(AB69)</f>
        <v>9000</v>
      </c>
      <c r="AC70" s="25">
        <f t="shared" si="81"/>
        <v>100</v>
      </c>
      <c r="AD70" s="26">
        <f>SUM(AD69)</f>
        <v>9000</v>
      </c>
      <c r="AE70" s="25">
        <f t="shared" si="116"/>
        <v>100</v>
      </c>
      <c r="AF70" s="25">
        <f>AF69</f>
        <v>9600</v>
      </c>
      <c r="AG70" s="25">
        <f t="shared" si="117"/>
        <v>106.66666666666667</v>
      </c>
      <c r="AH70" s="25">
        <f t="shared" si="118"/>
        <v>9200</v>
      </c>
      <c r="AI70" s="25">
        <f t="shared" si="119"/>
        <v>102.22222222222223</v>
      </c>
      <c r="AJ70" s="34">
        <f t="shared" si="122"/>
        <v>9208.3333333333339</v>
      </c>
    </row>
    <row r="71" spans="1:37" ht="63.9" customHeight="1" thickBot="1" x14ac:dyDescent="0.8">
      <c r="A71" s="152" t="s">
        <v>111</v>
      </c>
      <c r="B71" s="153"/>
      <c r="C71" s="113">
        <f>(C64+C66+C68+C70)</f>
        <v>1879100</v>
      </c>
      <c r="D71" s="113">
        <f>(D64+D66+D68+D70)</f>
        <v>1879100</v>
      </c>
      <c r="E71" s="113">
        <f t="shared" si="109"/>
        <v>100</v>
      </c>
      <c r="F71" s="113">
        <f>(F64+F66+F68+F70)</f>
        <v>1879100</v>
      </c>
      <c r="G71" s="79">
        <f t="shared" si="110"/>
        <v>100</v>
      </c>
      <c r="H71" s="113">
        <f>(H64+H66+H68+H70)</f>
        <v>1879700</v>
      </c>
      <c r="I71" s="79">
        <f t="shared" si="111"/>
        <v>100.03193017934117</v>
      </c>
      <c r="J71" s="79">
        <f t="shared" si="112"/>
        <v>1879300</v>
      </c>
      <c r="K71" s="79">
        <f t="shared" si="112"/>
        <v>100.01064339311374</v>
      </c>
      <c r="L71" s="25">
        <f>(L64+L66+L68+L70)</f>
        <v>1631000</v>
      </c>
      <c r="M71" s="25">
        <f>(L71/H71)*100</f>
        <v>86.769165292333881</v>
      </c>
      <c r="N71" s="25">
        <f>(N64+N66+N68+N70)</f>
        <v>1631000</v>
      </c>
      <c r="O71" s="25">
        <f>(N71/L71)*100</f>
        <v>100</v>
      </c>
      <c r="P71" s="25">
        <f>(P64+P66+P68+P70)</f>
        <v>1658500</v>
      </c>
      <c r="Q71" s="25">
        <f>(P71/L71)*100</f>
        <v>101.68608215818516</v>
      </c>
      <c r="R71" s="25">
        <f>(L71+N71+P71)/3</f>
        <v>1640166.6666666667</v>
      </c>
      <c r="S71" s="25">
        <f>(M71+O71+Q71)/3</f>
        <v>96.151749150173018</v>
      </c>
      <c r="T71" s="25">
        <f>(T64+T66+T68+T70)</f>
        <v>1658500</v>
      </c>
      <c r="U71" s="25">
        <f t="shared" si="113"/>
        <v>100</v>
      </c>
      <c r="V71" s="25">
        <f>(V64+V66+V68+V70)</f>
        <v>1658500</v>
      </c>
      <c r="W71" s="25">
        <f t="shared" si="114"/>
        <v>100</v>
      </c>
      <c r="X71" s="25">
        <f>(X64+X66+X68+X70)</f>
        <v>1658500</v>
      </c>
      <c r="Y71" s="25">
        <f>X71/V71*100</f>
        <v>100</v>
      </c>
      <c r="Z71" s="22">
        <f>(T71+V71+X71)/3</f>
        <v>1658500</v>
      </c>
      <c r="AA71" s="25">
        <f t="shared" si="115"/>
        <v>100</v>
      </c>
      <c r="AB71" s="25">
        <f>(AB64+AB66+AB68+AB70)</f>
        <v>1658500</v>
      </c>
      <c r="AC71" s="25">
        <f t="shared" si="81"/>
        <v>100</v>
      </c>
      <c r="AD71" s="25">
        <f>(AD64+AD66+AD68+AD70)</f>
        <v>1658500</v>
      </c>
      <c r="AE71" s="25">
        <f t="shared" si="116"/>
        <v>100</v>
      </c>
      <c r="AF71" s="25">
        <f>(AF64+AF66+AF68+AF70)</f>
        <v>1879100</v>
      </c>
      <c r="AG71" s="25">
        <f t="shared" si="117"/>
        <v>113.30117576123003</v>
      </c>
      <c r="AH71" s="25">
        <f t="shared" si="118"/>
        <v>1732033.3333333333</v>
      </c>
      <c r="AI71" s="25">
        <f t="shared" si="119"/>
        <v>104.43372525374333</v>
      </c>
      <c r="AJ71" s="34">
        <f t="shared" si="122"/>
        <v>1727500</v>
      </c>
    </row>
    <row r="72" spans="1:37" ht="63.9" customHeight="1" thickBot="1" x14ac:dyDescent="0.8">
      <c r="A72" s="154" t="s">
        <v>116</v>
      </c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8"/>
    </row>
    <row r="73" spans="1:37" ht="63.9" customHeight="1" thickBot="1" x14ac:dyDescent="0.8">
      <c r="A73" s="148" t="s">
        <v>100</v>
      </c>
      <c r="B73" s="149"/>
      <c r="C73" s="118">
        <v>339200</v>
      </c>
      <c r="D73" s="59">
        <v>339200</v>
      </c>
      <c r="E73" s="59">
        <f t="shared" ref="E73:E81" si="126">(D73/C73)*100</f>
        <v>100</v>
      </c>
      <c r="F73" s="59">
        <v>339200</v>
      </c>
      <c r="G73" s="20">
        <f t="shared" ref="G73:G81" si="127">(F73/D73)*100</f>
        <v>100</v>
      </c>
      <c r="H73" s="59">
        <v>355000</v>
      </c>
      <c r="I73" s="20">
        <f t="shared" ref="I73:I81" si="128">(H73/F73)*100</f>
        <v>104.65801886792451</v>
      </c>
      <c r="J73" s="20">
        <f t="shared" ref="J73:K81" si="129">(D73+F73+H73)/3</f>
        <v>344466.66666666669</v>
      </c>
      <c r="K73" s="20">
        <f>(E73+G73+I73)/3</f>
        <v>101.55267295597484</v>
      </c>
      <c r="L73" s="22">
        <v>259000</v>
      </c>
      <c r="M73" s="22">
        <f>(L73/H73)*100</f>
        <v>72.957746478873247</v>
      </c>
      <c r="N73" s="22">
        <v>259000</v>
      </c>
      <c r="O73" s="22">
        <f>(N73/L73)*100</f>
        <v>100</v>
      </c>
      <c r="P73" s="23">
        <v>299500</v>
      </c>
      <c r="Q73" s="22">
        <f>P73/N73*100</f>
        <v>115.63706563706563</v>
      </c>
      <c r="R73" s="22">
        <f t="shared" ref="R73:S76" si="130">(L73+N73+P73)/3</f>
        <v>272500</v>
      </c>
      <c r="S73" s="22">
        <f>(M73+O73+Q73)/3</f>
        <v>96.198270705312964</v>
      </c>
      <c r="T73" s="23">
        <v>299500</v>
      </c>
      <c r="U73" s="22">
        <f>T73/P73*100</f>
        <v>100</v>
      </c>
      <c r="V73" s="23">
        <v>299500</v>
      </c>
      <c r="W73" s="22">
        <f>V73/T73*100</f>
        <v>100</v>
      </c>
      <c r="X73" s="22">
        <v>329500</v>
      </c>
      <c r="Y73" s="22">
        <f t="shared" ref="Y73:Y81" si="131">X73/V73*100</f>
        <v>110.01669449081804</v>
      </c>
      <c r="Z73" s="22">
        <f t="shared" si="35"/>
        <v>309500</v>
      </c>
      <c r="AA73" s="22">
        <f t="shared" ref="AA73:AA79" si="132">(U73+W73+Y73)/3</f>
        <v>103.33889816360602</v>
      </c>
      <c r="AB73" s="22">
        <v>329500</v>
      </c>
      <c r="AC73" s="22">
        <f t="shared" si="81"/>
        <v>100</v>
      </c>
      <c r="AD73" s="22">
        <v>329500</v>
      </c>
      <c r="AE73" s="22">
        <f t="shared" ref="AE73:AE81" si="133">AD73/AB73*100</f>
        <v>100</v>
      </c>
      <c r="AF73" s="22">
        <v>339200</v>
      </c>
      <c r="AG73" s="22">
        <f t="shared" ref="AG73:AG81" si="134">AF73/AD73*100</f>
        <v>102.94385432473445</v>
      </c>
      <c r="AH73" s="22">
        <f t="shared" ref="AH73:AH81" si="135">(AB73+AD73+AF73)/3</f>
        <v>332733.33333333331</v>
      </c>
      <c r="AI73" s="22">
        <f t="shared" ref="AI73:AI81" si="136">(AC73+AE73+AG73)/3</f>
        <v>100.98128477491149</v>
      </c>
      <c r="AJ73" s="34">
        <f t="shared" ref="AJ73:AJ81" si="137">(J73+R73+Z73+AH73)/4</f>
        <v>314800</v>
      </c>
    </row>
    <row r="74" spans="1:37" ht="63.9" customHeight="1" thickBot="1" x14ac:dyDescent="0.8">
      <c r="A74" s="148" t="s">
        <v>117</v>
      </c>
      <c r="B74" s="149"/>
      <c r="C74" s="118">
        <v>3369000</v>
      </c>
      <c r="D74" s="59">
        <v>3369000</v>
      </c>
      <c r="E74" s="59">
        <f t="shared" si="126"/>
        <v>100</v>
      </c>
      <c r="F74" s="59">
        <v>3369000</v>
      </c>
      <c r="G74" s="20">
        <f t="shared" si="127"/>
        <v>100</v>
      </c>
      <c r="H74" s="59">
        <v>3588000</v>
      </c>
      <c r="I74" s="20">
        <f t="shared" si="128"/>
        <v>106.50044523597506</v>
      </c>
      <c r="J74" s="20">
        <f t="shared" si="129"/>
        <v>3442000</v>
      </c>
      <c r="K74" s="20">
        <f t="shared" si="129"/>
        <v>102.16681507865836</v>
      </c>
      <c r="L74" s="22">
        <v>2851000</v>
      </c>
      <c r="M74" s="22">
        <f>(L74/H74)*100</f>
        <v>79.459308807134903</v>
      </c>
      <c r="N74" s="22">
        <v>2851000</v>
      </c>
      <c r="O74" s="22">
        <f>(N74/L74)*100</f>
        <v>100</v>
      </c>
      <c r="P74" s="23">
        <v>2380000</v>
      </c>
      <c r="Q74" s="22">
        <f t="shared" ref="Q74:Q80" si="138">P74/N74*100</f>
        <v>83.479480883900379</v>
      </c>
      <c r="R74" s="22">
        <f t="shared" si="130"/>
        <v>2694000</v>
      </c>
      <c r="S74" s="22">
        <f t="shared" si="130"/>
        <v>87.646263230345085</v>
      </c>
      <c r="T74" s="23">
        <v>2380000</v>
      </c>
      <c r="U74" s="22">
        <f>T74/P74*100</f>
        <v>100</v>
      </c>
      <c r="V74" s="23">
        <v>2380000</v>
      </c>
      <c r="W74" s="22">
        <f>V74/T74*100</f>
        <v>100</v>
      </c>
      <c r="X74" s="22">
        <v>2462500</v>
      </c>
      <c r="Y74" s="22">
        <f t="shared" si="131"/>
        <v>103.46638655462186</v>
      </c>
      <c r="Z74" s="22">
        <f t="shared" si="35"/>
        <v>2407500</v>
      </c>
      <c r="AA74" s="22">
        <f t="shared" si="132"/>
        <v>101.15546218487395</v>
      </c>
      <c r="AB74" s="22">
        <v>2462500</v>
      </c>
      <c r="AC74" s="22">
        <f t="shared" si="81"/>
        <v>100</v>
      </c>
      <c r="AD74" s="22">
        <v>2462500</v>
      </c>
      <c r="AE74" s="22">
        <f t="shared" si="133"/>
        <v>100</v>
      </c>
      <c r="AF74" s="22">
        <v>3369000</v>
      </c>
      <c r="AG74" s="22">
        <f t="shared" si="134"/>
        <v>136.81218274111674</v>
      </c>
      <c r="AH74" s="22">
        <f t="shared" si="135"/>
        <v>2764666.6666666665</v>
      </c>
      <c r="AI74" s="22">
        <f t="shared" si="136"/>
        <v>112.27072758037225</v>
      </c>
      <c r="AJ74" s="34">
        <f t="shared" si="137"/>
        <v>2827041.6666666665</v>
      </c>
    </row>
    <row r="75" spans="1:37" ht="63.9" customHeight="1" thickBot="1" x14ac:dyDescent="0.8">
      <c r="A75" s="148" t="s">
        <v>118</v>
      </c>
      <c r="B75" s="149"/>
      <c r="C75" s="118">
        <v>44550</v>
      </c>
      <c r="D75" s="59">
        <v>44550</v>
      </c>
      <c r="E75" s="59">
        <f t="shared" si="126"/>
        <v>100</v>
      </c>
      <c r="F75" s="59">
        <v>44550</v>
      </c>
      <c r="G75" s="20">
        <f t="shared" si="127"/>
        <v>100</v>
      </c>
      <c r="H75" s="59">
        <v>45000</v>
      </c>
      <c r="I75" s="20">
        <f t="shared" si="128"/>
        <v>101.01010101010101</v>
      </c>
      <c r="J75" s="20">
        <f t="shared" si="129"/>
        <v>44700</v>
      </c>
      <c r="K75" s="20">
        <f t="shared" si="129"/>
        <v>100.33670033670035</v>
      </c>
      <c r="L75" s="22">
        <v>34500</v>
      </c>
      <c r="M75" s="22">
        <f>(L75/H75)*100</f>
        <v>76.666666666666671</v>
      </c>
      <c r="N75" s="22">
        <v>34500</v>
      </c>
      <c r="O75" s="22">
        <f>(N75/L75)*100</f>
        <v>100</v>
      </c>
      <c r="P75" s="23">
        <v>37000</v>
      </c>
      <c r="Q75" s="22">
        <f t="shared" si="138"/>
        <v>107.24637681159422</v>
      </c>
      <c r="R75" s="22">
        <f t="shared" si="130"/>
        <v>35333.333333333336</v>
      </c>
      <c r="S75" s="22">
        <f t="shared" si="130"/>
        <v>94.637681159420296</v>
      </c>
      <c r="T75" s="23">
        <v>37000</v>
      </c>
      <c r="U75" s="22">
        <f>T75/P75*100</f>
        <v>100</v>
      </c>
      <c r="V75" s="23">
        <v>37000</v>
      </c>
      <c r="W75" s="22">
        <f>V75/T75*100</f>
        <v>100</v>
      </c>
      <c r="X75" s="22">
        <v>43200</v>
      </c>
      <c r="Y75" s="22">
        <f t="shared" si="131"/>
        <v>116.75675675675676</v>
      </c>
      <c r="Z75" s="22">
        <f t="shared" si="35"/>
        <v>39066.666666666664</v>
      </c>
      <c r="AA75" s="22">
        <f t="shared" si="132"/>
        <v>105.58558558558559</v>
      </c>
      <c r="AB75" s="22">
        <v>43200</v>
      </c>
      <c r="AC75" s="22">
        <f t="shared" si="81"/>
        <v>100</v>
      </c>
      <c r="AD75" s="22">
        <v>43200</v>
      </c>
      <c r="AE75" s="22">
        <f t="shared" si="133"/>
        <v>100</v>
      </c>
      <c r="AF75" s="22">
        <v>44550</v>
      </c>
      <c r="AG75" s="22">
        <f t="shared" si="134"/>
        <v>103.125</v>
      </c>
      <c r="AH75" s="22">
        <f t="shared" si="135"/>
        <v>43650</v>
      </c>
      <c r="AI75" s="22">
        <f t="shared" si="136"/>
        <v>101.04166666666667</v>
      </c>
      <c r="AJ75" s="34">
        <f t="shared" si="137"/>
        <v>40687.5</v>
      </c>
    </row>
    <row r="76" spans="1:37" ht="63.9" customHeight="1" thickBot="1" x14ac:dyDescent="0.8">
      <c r="A76" s="152" t="s">
        <v>119</v>
      </c>
      <c r="B76" s="153"/>
      <c r="C76" s="113">
        <f>SUM(C73:C75)</f>
        <v>3752750</v>
      </c>
      <c r="D76" s="113">
        <f>SUM(D73:D75)</f>
        <v>3752750</v>
      </c>
      <c r="E76" s="113">
        <f t="shared" si="126"/>
        <v>100</v>
      </c>
      <c r="F76" s="113">
        <f>SUM(F73:F75)</f>
        <v>3752750</v>
      </c>
      <c r="G76" s="79">
        <f t="shared" si="127"/>
        <v>100</v>
      </c>
      <c r="H76" s="113">
        <f>SUM(H73:H75)</f>
        <v>3988000</v>
      </c>
      <c r="I76" s="79">
        <f t="shared" si="128"/>
        <v>106.26873626007594</v>
      </c>
      <c r="J76" s="79">
        <f t="shared" si="129"/>
        <v>3831166.6666666665</v>
      </c>
      <c r="K76" s="79">
        <f t="shared" si="129"/>
        <v>102.08957875335864</v>
      </c>
      <c r="L76" s="25">
        <f>SUM(L73:L75)</f>
        <v>3144500</v>
      </c>
      <c r="M76" s="25">
        <f>(L76/H76)*100</f>
        <v>78.849047141424279</v>
      </c>
      <c r="N76" s="25">
        <f>SUM(N73:N75)</f>
        <v>3144500</v>
      </c>
      <c r="O76" s="25">
        <f t="shared" ref="O76:O84" si="139">(N76/L76)*100</f>
        <v>100</v>
      </c>
      <c r="P76" s="26">
        <f>SUM(P73:P75)</f>
        <v>2716500</v>
      </c>
      <c r="Q76" s="25">
        <f t="shared" si="138"/>
        <v>86.388933057719825</v>
      </c>
      <c r="R76" s="25">
        <f t="shared" si="130"/>
        <v>3001833.3333333335</v>
      </c>
      <c r="S76" s="25">
        <f t="shared" si="130"/>
        <v>88.412660066381363</v>
      </c>
      <c r="T76" s="26">
        <f>SUM(T73:T75)</f>
        <v>2716500</v>
      </c>
      <c r="U76" s="25">
        <f>T76/P76*100</f>
        <v>100</v>
      </c>
      <c r="V76" s="26">
        <f>SUM(V73:V75)</f>
        <v>2716500</v>
      </c>
      <c r="W76" s="25">
        <f>V76/T76*100</f>
        <v>100</v>
      </c>
      <c r="X76" s="25">
        <f>SUM(X73:X75)</f>
        <v>2835200</v>
      </c>
      <c r="Y76" s="25">
        <f t="shared" si="131"/>
        <v>104.36959322657833</v>
      </c>
      <c r="Z76" s="22">
        <f t="shared" si="35"/>
        <v>2756066.6666666665</v>
      </c>
      <c r="AA76" s="25">
        <f t="shared" si="132"/>
        <v>101.45653107552612</v>
      </c>
      <c r="AB76" s="25">
        <f>SUM(AB73:AB75)</f>
        <v>2835200</v>
      </c>
      <c r="AC76" s="25">
        <f t="shared" si="81"/>
        <v>100</v>
      </c>
      <c r="AD76" s="25">
        <f>SUM(AD73:AD75)</f>
        <v>2835200</v>
      </c>
      <c r="AE76" s="25">
        <f t="shared" si="133"/>
        <v>100</v>
      </c>
      <c r="AF76" s="25">
        <f>SUM(AF73:AF75)</f>
        <v>3752750</v>
      </c>
      <c r="AG76" s="25">
        <f t="shared" si="134"/>
        <v>132.36279627539506</v>
      </c>
      <c r="AH76" s="25">
        <f t="shared" si="135"/>
        <v>3141050</v>
      </c>
      <c r="AI76" s="25">
        <f t="shared" si="136"/>
        <v>110.78759875846502</v>
      </c>
      <c r="AJ76" s="34">
        <f t="shared" si="137"/>
        <v>3182529.1666666665</v>
      </c>
    </row>
    <row r="77" spans="1:37" ht="63.9" customHeight="1" thickBot="1" x14ac:dyDescent="0.8">
      <c r="A77" s="148" t="s">
        <v>101</v>
      </c>
      <c r="B77" s="149"/>
      <c r="C77" s="118">
        <v>16000</v>
      </c>
      <c r="D77" s="59">
        <v>16000</v>
      </c>
      <c r="E77" s="59">
        <f t="shared" si="126"/>
        <v>100</v>
      </c>
      <c r="F77" s="59">
        <v>16000</v>
      </c>
      <c r="G77" s="20">
        <f t="shared" si="127"/>
        <v>100</v>
      </c>
      <c r="H77" s="59">
        <v>23000</v>
      </c>
      <c r="I77" s="20">
        <f t="shared" si="128"/>
        <v>143.75</v>
      </c>
      <c r="J77" s="20">
        <f t="shared" si="129"/>
        <v>18333.333333333332</v>
      </c>
      <c r="K77" s="20">
        <f t="shared" si="129"/>
        <v>114.58333333333333</v>
      </c>
      <c r="L77" s="22">
        <v>9600</v>
      </c>
      <c r="M77" s="22">
        <f>(L77/H77)*100</f>
        <v>41.739130434782609</v>
      </c>
      <c r="N77" s="22">
        <v>9600</v>
      </c>
      <c r="O77" s="22">
        <f t="shared" si="139"/>
        <v>100</v>
      </c>
      <c r="P77" s="23">
        <v>13200</v>
      </c>
      <c r="Q77" s="22">
        <f t="shared" si="138"/>
        <v>137.5</v>
      </c>
      <c r="R77" s="22">
        <f t="shared" ref="R77:S80" si="140">(L77+N77+P77)/3</f>
        <v>10800</v>
      </c>
      <c r="S77" s="22">
        <f t="shared" si="140"/>
        <v>93.079710144927546</v>
      </c>
      <c r="T77" s="23">
        <v>13200</v>
      </c>
      <c r="U77" s="22">
        <f t="shared" ref="U77:U80" si="141">T77/P77*100</f>
        <v>100</v>
      </c>
      <c r="V77" s="23">
        <v>13200</v>
      </c>
      <c r="W77" s="22">
        <f t="shared" ref="W77:W80" si="142">V77/T77*100</f>
        <v>100</v>
      </c>
      <c r="X77" s="22">
        <v>16000</v>
      </c>
      <c r="Y77" s="22">
        <f t="shared" si="131"/>
        <v>121.21212121212122</v>
      </c>
      <c r="Z77" s="22">
        <f t="shared" si="35"/>
        <v>14133.333333333334</v>
      </c>
      <c r="AA77" s="22">
        <f t="shared" si="132"/>
        <v>107.07070707070709</v>
      </c>
      <c r="AB77" s="22">
        <v>16000</v>
      </c>
      <c r="AC77" s="22">
        <f t="shared" si="81"/>
        <v>100</v>
      </c>
      <c r="AD77" s="22">
        <v>16000</v>
      </c>
      <c r="AE77" s="22">
        <f t="shared" si="133"/>
        <v>100</v>
      </c>
      <c r="AF77" s="22">
        <v>16000</v>
      </c>
      <c r="AG77" s="22">
        <f t="shared" si="134"/>
        <v>100</v>
      </c>
      <c r="AH77" s="22">
        <f t="shared" si="135"/>
        <v>16000</v>
      </c>
      <c r="AI77" s="22">
        <f t="shared" si="136"/>
        <v>100</v>
      </c>
      <c r="AJ77" s="34">
        <f t="shared" si="137"/>
        <v>14816.666666666666</v>
      </c>
    </row>
    <row r="78" spans="1:37" ht="63.9" customHeight="1" thickBot="1" x14ac:dyDescent="0.8">
      <c r="A78" s="148" t="s">
        <v>120</v>
      </c>
      <c r="B78" s="149"/>
      <c r="C78" s="118">
        <v>27000</v>
      </c>
      <c r="D78" s="59">
        <v>27000</v>
      </c>
      <c r="E78" s="59">
        <f t="shared" si="126"/>
        <v>100</v>
      </c>
      <c r="F78" s="59">
        <v>27000</v>
      </c>
      <c r="G78" s="20">
        <f t="shared" si="127"/>
        <v>100</v>
      </c>
      <c r="H78" s="59">
        <v>30000</v>
      </c>
      <c r="I78" s="20">
        <f t="shared" si="128"/>
        <v>111.11111111111111</v>
      </c>
      <c r="J78" s="20">
        <f t="shared" si="129"/>
        <v>28000</v>
      </c>
      <c r="K78" s="20">
        <f t="shared" si="129"/>
        <v>103.7037037037037</v>
      </c>
      <c r="L78" s="22">
        <v>22000</v>
      </c>
      <c r="M78" s="22">
        <f t="shared" ref="M78:M80" si="143">(L78/H78)*100</f>
        <v>73.333333333333329</v>
      </c>
      <c r="N78" s="22">
        <v>22000</v>
      </c>
      <c r="O78" s="22">
        <f t="shared" si="139"/>
        <v>100</v>
      </c>
      <c r="P78" s="23">
        <v>23000</v>
      </c>
      <c r="Q78" s="22">
        <f t="shared" si="138"/>
        <v>104.54545454545455</v>
      </c>
      <c r="R78" s="22">
        <f>(L78+N78+P78)/3</f>
        <v>22333.333333333332</v>
      </c>
      <c r="S78" s="22">
        <f t="shared" si="140"/>
        <v>92.62626262626263</v>
      </c>
      <c r="T78" s="23">
        <v>23000</v>
      </c>
      <c r="U78" s="22">
        <f t="shared" si="141"/>
        <v>100</v>
      </c>
      <c r="V78" s="23">
        <v>23000</v>
      </c>
      <c r="W78" s="22">
        <f t="shared" si="142"/>
        <v>100</v>
      </c>
      <c r="X78" s="22">
        <v>27000</v>
      </c>
      <c r="Y78" s="22">
        <f t="shared" si="131"/>
        <v>117.39130434782609</v>
      </c>
      <c r="Z78" s="22">
        <f t="shared" si="35"/>
        <v>24333.333333333332</v>
      </c>
      <c r="AA78" s="22">
        <f t="shared" si="132"/>
        <v>105.79710144927537</v>
      </c>
      <c r="AB78" s="22">
        <v>27000</v>
      </c>
      <c r="AC78" s="22">
        <f t="shared" si="81"/>
        <v>100</v>
      </c>
      <c r="AD78" s="22">
        <v>27000</v>
      </c>
      <c r="AE78" s="22">
        <f t="shared" si="133"/>
        <v>100</v>
      </c>
      <c r="AF78" s="22">
        <v>27000</v>
      </c>
      <c r="AG78" s="22">
        <f t="shared" si="134"/>
        <v>100</v>
      </c>
      <c r="AH78" s="22">
        <f t="shared" si="135"/>
        <v>27000</v>
      </c>
      <c r="AI78" s="22">
        <f t="shared" si="136"/>
        <v>100</v>
      </c>
      <c r="AJ78" s="34">
        <f t="shared" si="137"/>
        <v>25416.666666666664</v>
      </c>
    </row>
    <row r="79" spans="1:37" ht="63.9" customHeight="1" thickBot="1" x14ac:dyDescent="0.8">
      <c r="A79" s="148" t="s">
        <v>121</v>
      </c>
      <c r="B79" s="149"/>
      <c r="C79" s="118">
        <v>700</v>
      </c>
      <c r="D79" s="59">
        <v>700</v>
      </c>
      <c r="E79" s="59">
        <f t="shared" si="126"/>
        <v>100</v>
      </c>
      <c r="F79" s="59">
        <v>700</v>
      </c>
      <c r="G79" s="20">
        <f t="shared" si="127"/>
        <v>100</v>
      </c>
      <c r="H79" s="59">
        <v>800</v>
      </c>
      <c r="I79" s="20">
        <f t="shared" si="128"/>
        <v>114.28571428571428</v>
      </c>
      <c r="J79" s="20">
        <f t="shared" si="129"/>
        <v>733.33333333333337</v>
      </c>
      <c r="K79" s="20">
        <f t="shared" si="129"/>
        <v>104.76190476190476</v>
      </c>
      <c r="L79" s="22">
        <v>500</v>
      </c>
      <c r="M79" s="22">
        <f t="shared" si="143"/>
        <v>62.5</v>
      </c>
      <c r="N79" s="22">
        <v>500</v>
      </c>
      <c r="O79" s="22">
        <f t="shared" si="139"/>
        <v>100</v>
      </c>
      <c r="P79" s="23">
        <v>700</v>
      </c>
      <c r="Q79" s="22">
        <f>P79/N79*100</f>
        <v>140</v>
      </c>
      <c r="R79" s="22">
        <v>700</v>
      </c>
      <c r="S79" s="22">
        <f>(M79+O79+Q79)/3</f>
        <v>100.83333333333333</v>
      </c>
      <c r="T79" s="23">
        <v>700</v>
      </c>
      <c r="U79" s="22">
        <f t="shared" si="141"/>
        <v>100</v>
      </c>
      <c r="V79" s="23">
        <v>700</v>
      </c>
      <c r="W79" s="22">
        <f t="shared" si="142"/>
        <v>100</v>
      </c>
      <c r="X79" s="22">
        <v>700</v>
      </c>
      <c r="Y79" s="22">
        <f t="shared" si="131"/>
        <v>100</v>
      </c>
      <c r="Z79" s="22">
        <f t="shared" si="35"/>
        <v>700</v>
      </c>
      <c r="AA79" s="22">
        <f t="shared" si="132"/>
        <v>100</v>
      </c>
      <c r="AB79" s="22">
        <v>700</v>
      </c>
      <c r="AC79" s="22">
        <f t="shared" si="81"/>
        <v>100</v>
      </c>
      <c r="AD79" s="22">
        <v>700</v>
      </c>
      <c r="AE79" s="22">
        <f t="shared" si="133"/>
        <v>100</v>
      </c>
      <c r="AF79" s="22">
        <v>700</v>
      </c>
      <c r="AG79" s="22">
        <f t="shared" si="134"/>
        <v>100</v>
      </c>
      <c r="AH79" s="22">
        <f t="shared" si="135"/>
        <v>700</v>
      </c>
      <c r="AI79" s="22">
        <f t="shared" si="136"/>
        <v>100</v>
      </c>
      <c r="AJ79" s="34">
        <f t="shared" si="137"/>
        <v>708.33333333333337</v>
      </c>
    </row>
    <row r="80" spans="1:37" ht="63.9" customHeight="1" thickBot="1" x14ac:dyDescent="0.8">
      <c r="A80" s="148" t="s">
        <v>122</v>
      </c>
      <c r="B80" s="149"/>
      <c r="C80" s="118">
        <v>16000</v>
      </c>
      <c r="D80" s="59">
        <v>16000</v>
      </c>
      <c r="E80" s="59">
        <f t="shared" si="126"/>
        <v>100</v>
      </c>
      <c r="F80" s="59">
        <v>16000</v>
      </c>
      <c r="G80" s="20">
        <f t="shared" si="127"/>
        <v>100</v>
      </c>
      <c r="H80" s="60">
        <v>8750</v>
      </c>
      <c r="I80" s="20">
        <f t="shared" si="128"/>
        <v>54.6875</v>
      </c>
      <c r="J80" s="20">
        <f t="shared" si="129"/>
        <v>13583.333333333334</v>
      </c>
      <c r="K80" s="20">
        <f t="shared" si="129"/>
        <v>84.895833333333329</v>
      </c>
      <c r="L80" s="22">
        <v>13500</v>
      </c>
      <c r="M80" s="22">
        <f t="shared" si="143"/>
        <v>154.28571428571431</v>
      </c>
      <c r="N80" s="22">
        <v>13500</v>
      </c>
      <c r="O80" s="22">
        <f t="shared" si="139"/>
        <v>100</v>
      </c>
      <c r="P80" s="23">
        <v>13500</v>
      </c>
      <c r="Q80" s="22">
        <f t="shared" si="138"/>
        <v>100</v>
      </c>
      <c r="R80" s="22">
        <f t="shared" si="140"/>
        <v>13500</v>
      </c>
      <c r="S80" s="22">
        <f>(M80+O80+Q80)/3</f>
        <v>118.09523809523812</v>
      </c>
      <c r="T80" s="23">
        <v>13500</v>
      </c>
      <c r="U80" s="22">
        <f t="shared" si="141"/>
        <v>100</v>
      </c>
      <c r="V80" s="23">
        <v>13500</v>
      </c>
      <c r="W80" s="22">
        <f t="shared" si="142"/>
        <v>100</v>
      </c>
      <c r="X80" s="22">
        <v>16000</v>
      </c>
      <c r="Y80" s="22">
        <f t="shared" si="131"/>
        <v>118.5185185185185</v>
      </c>
      <c r="Z80" s="22">
        <f t="shared" si="35"/>
        <v>14333.333333333334</v>
      </c>
      <c r="AA80" s="22">
        <f>(U80+W80+Y80)/3</f>
        <v>106.17283950617282</v>
      </c>
      <c r="AB80" s="22">
        <v>16000</v>
      </c>
      <c r="AC80" s="22">
        <f t="shared" si="81"/>
        <v>100</v>
      </c>
      <c r="AD80" s="22">
        <v>16000</v>
      </c>
      <c r="AE80" s="22">
        <f t="shared" si="133"/>
        <v>100</v>
      </c>
      <c r="AF80" s="22">
        <v>16000</v>
      </c>
      <c r="AG80" s="22">
        <f t="shared" si="134"/>
        <v>100</v>
      </c>
      <c r="AH80" s="22">
        <f t="shared" si="135"/>
        <v>16000</v>
      </c>
      <c r="AI80" s="22">
        <f t="shared" si="136"/>
        <v>100</v>
      </c>
      <c r="AJ80" s="34">
        <f t="shared" si="137"/>
        <v>14354.166666666668</v>
      </c>
    </row>
    <row r="81" spans="1:36" ht="63.9" customHeight="1" thickBot="1" x14ac:dyDescent="0.8">
      <c r="A81" s="152" t="s">
        <v>14</v>
      </c>
      <c r="B81" s="153"/>
      <c r="C81" s="113">
        <f>SUM(C77:C80)</f>
        <v>59700</v>
      </c>
      <c r="D81" s="113">
        <f>SUM(D77:D80)</f>
        <v>59700</v>
      </c>
      <c r="E81" s="113">
        <f t="shared" si="126"/>
        <v>100</v>
      </c>
      <c r="F81" s="113">
        <f>SUM(F77:F80)</f>
        <v>59700</v>
      </c>
      <c r="G81" s="79">
        <f t="shared" si="127"/>
        <v>100</v>
      </c>
      <c r="H81" s="113">
        <f>SUM(H77:H80)</f>
        <v>62550</v>
      </c>
      <c r="I81" s="79">
        <f t="shared" si="128"/>
        <v>104.77386934673368</v>
      </c>
      <c r="J81" s="79">
        <f t="shared" si="129"/>
        <v>60650</v>
      </c>
      <c r="K81" s="79">
        <f t="shared" si="129"/>
        <v>101.59128978224457</v>
      </c>
      <c r="L81" s="25">
        <f>SUM(L77:L80)</f>
        <v>45600</v>
      </c>
      <c r="M81" s="25">
        <f>(L81/H81)*100</f>
        <v>72.901678657074342</v>
      </c>
      <c r="N81" s="25">
        <f>SUM(N77:N80)</f>
        <v>45600</v>
      </c>
      <c r="O81" s="25">
        <f t="shared" si="139"/>
        <v>100</v>
      </c>
      <c r="P81" s="26">
        <f>SUM(P77:P80)</f>
        <v>50400</v>
      </c>
      <c r="Q81" s="25">
        <f>P81/N81*100</f>
        <v>110.5263157894737</v>
      </c>
      <c r="R81" s="25">
        <f>(L81+N81+P81)/3</f>
        <v>47200</v>
      </c>
      <c r="S81" s="25">
        <f>(M81+O81+Q81)/3</f>
        <v>94.475998148849342</v>
      </c>
      <c r="T81" s="26">
        <f>SUM(T77:T80)</f>
        <v>50400</v>
      </c>
      <c r="U81" s="25">
        <f>T81/P81*100</f>
        <v>100</v>
      </c>
      <c r="V81" s="25">
        <f>SUM(V77:V80)</f>
        <v>50400</v>
      </c>
      <c r="W81" s="25">
        <f>V81/T81*100</f>
        <v>100</v>
      </c>
      <c r="X81" s="25">
        <f>SUM(X77:X80)</f>
        <v>59700</v>
      </c>
      <c r="Y81" s="25">
        <f t="shared" si="131"/>
        <v>118.45238095238095</v>
      </c>
      <c r="Z81" s="22">
        <f t="shared" si="35"/>
        <v>53500</v>
      </c>
      <c r="AA81" s="25">
        <f>(U81+W81+Y81)/3</f>
        <v>106.15079365079366</v>
      </c>
      <c r="AB81" s="25">
        <f>SUM(AB77:AB80)</f>
        <v>59700</v>
      </c>
      <c r="AC81" s="25">
        <f t="shared" si="81"/>
        <v>100</v>
      </c>
      <c r="AD81" s="25">
        <f>SUM(AD77:AD80)</f>
        <v>59700</v>
      </c>
      <c r="AE81" s="25">
        <f t="shared" si="133"/>
        <v>100</v>
      </c>
      <c r="AF81" s="25"/>
      <c r="AG81" s="25">
        <f t="shared" si="134"/>
        <v>0</v>
      </c>
      <c r="AH81" s="25">
        <f t="shared" si="135"/>
        <v>39800</v>
      </c>
      <c r="AI81" s="25">
        <f t="shared" si="136"/>
        <v>66.666666666666671</v>
      </c>
      <c r="AJ81" s="35">
        <f t="shared" si="137"/>
        <v>50287.5</v>
      </c>
    </row>
    <row r="82" spans="1:36" ht="63.9" customHeight="1" thickBot="1" x14ac:dyDescent="0.8">
      <c r="A82" s="154" t="s">
        <v>102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8"/>
    </row>
    <row r="83" spans="1:36" ht="63.9" customHeight="1" thickBot="1" x14ac:dyDescent="0.8">
      <c r="A83" s="148" t="s">
        <v>123</v>
      </c>
      <c r="B83" s="149"/>
      <c r="C83" s="104">
        <v>52000</v>
      </c>
      <c r="D83" s="20">
        <v>52000</v>
      </c>
      <c r="E83" s="24">
        <f>(D83/C83)*100</f>
        <v>100</v>
      </c>
      <c r="F83" s="20">
        <v>52000</v>
      </c>
      <c r="G83" s="24">
        <f>(F83/D83)*100</f>
        <v>100</v>
      </c>
      <c r="H83" s="24">
        <v>55500</v>
      </c>
      <c r="I83" s="24">
        <f>(H83/F83)*100</f>
        <v>106.73076923076923</v>
      </c>
      <c r="J83" s="24">
        <f>(D83+F83+H83)/3</f>
        <v>53166.666666666664</v>
      </c>
      <c r="K83" s="24">
        <f>(E83+G83+I83)/3</f>
        <v>102.24358974358974</v>
      </c>
      <c r="L83" s="22">
        <v>36000</v>
      </c>
      <c r="M83" s="22">
        <f>(L83/H83)*100</f>
        <v>64.86486486486487</v>
      </c>
      <c r="N83" s="22">
        <v>36000</v>
      </c>
      <c r="O83" s="22">
        <f t="shared" si="139"/>
        <v>100</v>
      </c>
      <c r="P83" s="23">
        <v>51250</v>
      </c>
      <c r="Q83" s="22">
        <f>P83/N83*100</f>
        <v>142.36111111111111</v>
      </c>
      <c r="R83" s="22">
        <f>(L83+N83+P83)/3</f>
        <v>41083.333333333336</v>
      </c>
      <c r="S83" s="22">
        <f>(M83+O83+Q83)/3</f>
        <v>102.40865865865867</v>
      </c>
      <c r="T83" s="23">
        <v>51250</v>
      </c>
      <c r="U83" s="22">
        <f>T83/P83*100</f>
        <v>100</v>
      </c>
      <c r="V83" s="23">
        <v>51250</v>
      </c>
      <c r="W83" s="22">
        <f t="shared" ref="W83:W84" si="144">V83/T83*100</f>
        <v>100</v>
      </c>
      <c r="X83" s="22">
        <v>53500</v>
      </c>
      <c r="Y83" s="22">
        <f>X83/V83*100</f>
        <v>104.39024390243902</v>
      </c>
      <c r="Z83" s="22">
        <f t="shared" si="35"/>
        <v>52000</v>
      </c>
      <c r="AA83" s="22">
        <f t="shared" ref="AA83" si="145">(U83+W83+Y83)/3</f>
        <v>101.46341463414633</v>
      </c>
      <c r="AB83" s="22">
        <v>53500</v>
      </c>
      <c r="AC83" s="22">
        <f t="shared" si="81"/>
        <v>100</v>
      </c>
      <c r="AD83" s="22">
        <v>53500</v>
      </c>
      <c r="AE83" s="22">
        <f t="shared" ref="AE83:AE84" si="146">AD83/AB83*100</f>
        <v>100</v>
      </c>
      <c r="AF83" s="22">
        <v>52000</v>
      </c>
      <c r="AG83" s="22">
        <f t="shared" ref="AG83:AG84" si="147">AF83/AD83*100</f>
        <v>97.196261682242991</v>
      </c>
      <c r="AH83" s="22">
        <f t="shared" ref="AH83:AH84" si="148">(AB83+AD83+AF83)/3</f>
        <v>53000</v>
      </c>
      <c r="AI83" s="22">
        <f t="shared" ref="AI83:AI84" si="149">(AC83+AE83+AG83)/3</f>
        <v>99.065420560747668</v>
      </c>
      <c r="AJ83" s="34">
        <f t="shared" ref="AJ83:AJ84" si="150">(J83+R83+Z83+AH83)/4</f>
        <v>49812.5</v>
      </c>
    </row>
    <row r="84" spans="1:36" ht="63.9" customHeight="1" thickBot="1" x14ac:dyDescent="0.8">
      <c r="A84" s="152" t="s">
        <v>14</v>
      </c>
      <c r="B84" s="153"/>
      <c r="C84" s="79">
        <f>SUM(C83)</f>
        <v>52000</v>
      </c>
      <c r="D84" s="79">
        <f>SUM(D83)</f>
        <v>52000</v>
      </c>
      <c r="E84" s="80">
        <f>SUM(E83)</f>
        <v>100</v>
      </c>
      <c r="F84" s="79">
        <f>SUM(F83)</f>
        <v>52000</v>
      </c>
      <c r="G84" s="80">
        <f t="shared" ref="G84:N84" si="151">SUM(G83)</f>
        <v>100</v>
      </c>
      <c r="H84" s="80">
        <f>SUM(H83)</f>
        <v>55500</v>
      </c>
      <c r="I84" s="80">
        <f>(H84/F84)*100</f>
        <v>106.73076923076923</v>
      </c>
      <c r="J84" s="80">
        <f t="shared" si="151"/>
        <v>53166.666666666664</v>
      </c>
      <c r="K84" s="80">
        <f>SUM(K83)</f>
        <v>102.24358974358974</v>
      </c>
      <c r="L84" s="25">
        <f t="shared" si="151"/>
        <v>36000</v>
      </c>
      <c r="M84" s="25">
        <f t="shared" si="151"/>
        <v>64.86486486486487</v>
      </c>
      <c r="N84" s="25">
        <f t="shared" si="151"/>
        <v>36000</v>
      </c>
      <c r="O84" s="25">
        <f t="shared" si="139"/>
        <v>100</v>
      </c>
      <c r="P84" s="26">
        <f>SUM(P83)</f>
        <v>51250</v>
      </c>
      <c r="Q84" s="25">
        <f>P84/N84*100</f>
        <v>142.36111111111111</v>
      </c>
      <c r="R84" s="25">
        <f>(L84+N84+P84)/3</f>
        <v>41083.333333333336</v>
      </c>
      <c r="S84" s="25">
        <f>(M84+O84+Q84)/3</f>
        <v>102.40865865865867</v>
      </c>
      <c r="T84" s="26">
        <f>SUM(T83)</f>
        <v>51250</v>
      </c>
      <c r="U84" s="25">
        <f>T84/P84*100</f>
        <v>100</v>
      </c>
      <c r="V84" s="26">
        <f>SUM(V83)</f>
        <v>51250</v>
      </c>
      <c r="W84" s="25">
        <f t="shared" si="144"/>
        <v>100</v>
      </c>
      <c r="X84" s="25">
        <f>SUM(X83)</f>
        <v>53500</v>
      </c>
      <c r="Y84" s="25">
        <f>X84/V84*100</f>
        <v>104.39024390243902</v>
      </c>
      <c r="Z84" s="25">
        <f t="shared" si="35"/>
        <v>52000</v>
      </c>
      <c r="AA84" s="25">
        <f>(U84+W84+Y84)/3</f>
        <v>101.46341463414633</v>
      </c>
      <c r="AB84" s="25">
        <f>SUM(AB83)</f>
        <v>53500</v>
      </c>
      <c r="AC84" s="25">
        <f t="shared" si="81"/>
        <v>100</v>
      </c>
      <c r="AD84" s="25">
        <f>SUM(AD83)</f>
        <v>53500</v>
      </c>
      <c r="AE84" s="25">
        <f t="shared" si="146"/>
        <v>100</v>
      </c>
      <c r="AF84" s="25">
        <f>SUM(AF83)</f>
        <v>52000</v>
      </c>
      <c r="AG84" s="25">
        <f t="shared" si="147"/>
        <v>97.196261682242991</v>
      </c>
      <c r="AH84" s="25">
        <f t="shared" si="148"/>
        <v>53000</v>
      </c>
      <c r="AI84" s="25">
        <f t="shared" si="149"/>
        <v>99.065420560747668</v>
      </c>
      <c r="AJ84" s="35">
        <f t="shared" si="150"/>
        <v>49812.5</v>
      </c>
    </row>
    <row r="85" spans="1:36" ht="63.9" customHeight="1" thickBot="1" x14ac:dyDescent="0.8">
      <c r="A85" s="154" t="s">
        <v>60</v>
      </c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8"/>
    </row>
    <row r="86" spans="1:36" ht="63.9" customHeight="1" thickBot="1" x14ac:dyDescent="0.8">
      <c r="A86" s="154" t="s">
        <v>65</v>
      </c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8"/>
    </row>
    <row r="87" spans="1:36" ht="63.9" customHeight="1" thickTop="1" thickBot="1" x14ac:dyDescent="0.8">
      <c r="A87" s="148" t="s">
        <v>66</v>
      </c>
      <c r="B87" s="149"/>
      <c r="C87" s="120">
        <v>22500</v>
      </c>
      <c r="D87" s="21">
        <v>22500</v>
      </c>
      <c r="E87" s="24">
        <f>(D87/C87)*100</f>
        <v>100</v>
      </c>
      <c r="F87" s="21">
        <v>22500</v>
      </c>
      <c r="G87" s="24">
        <f>(F87/D87)*100</f>
        <v>100</v>
      </c>
      <c r="H87" s="24">
        <v>27500</v>
      </c>
      <c r="I87" s="24">
        <f>(H87/F87)*100</f>
        <v>122.22222222222223</v>
      </c>
      <c r="J87" s="24">
        <f>(D87+F88+H87)/3</f>
        <v>24400</v>
      </c>
      <c r="K87" s="24">
        <f t="shared" ref="K87:N88" si="152">(E87+G87+I87)/3</f>
        <v>107.4074074074074</v>
      </c>
      <c r="L87" s="22">
        <f>(F88+H87+J87)/3</f>
        <v>25033.333333333332</v>
      </c>
      <c r="M87" s="22">
        <f>(L87/H87)*100</f>
        <v>91.030303030303031</v>
      </c>
      <c r="N87" s="22">
        <f t="shared" si="152"/>
        <v>25644.444444444442</v>
      </c>
      <c r="O87" s="22">
        <f>(N87/L87)*100</f>
        <v>102.44118952507766</v>
      </c>
      <c r="P87" s="23">
        <v>25000</v>
      </c>
      <c r="Q87" s="22">
        <f>P87/N87*100</f>
        <v>97.487001733102261</v>
      </c>
      <c r="R87" s="22">
        <f>(L87+N87+P87)/3</f>
        <v>25225.925925925927</v>
      </c>
      <c r="S87" s="22">
        <f t="shared" ref="R87:S90" si="153">(M87+O87+Q87)/3</f>
        <v>96.986164762827642</v>
      </c>
      <c r="T87" s="23">
        <v>25000</v>
      </c>
      <c r="U87" s="22">
        <f>T87/P87*100</f>
        <v>100</v>
      </c>
      <c r="V87" s="23">
        <v>25000</v>
      </c>
      <c r="W87" s="22">
        <f>V87/T87*100</f>
        <v>100</v>
      </c>
      <c r="X87" s="22">
        <v>27500</v>
      </c>
      <c r="Y87" s="22">
        <f>X87/V87*100</f>
        <v>110.00000000000001</v>
      </c>
      <c r="Z87" s="22">
        <f t="shared" ref="Z87:Z90" si="154">(T87+V87+X87)/3</f>
        <v>25833.333333333332</v>
      </c>
      <c r="AA87" s="22">
        <f>(U87+W87+Y87)/3</f>
        <v>103.33333333333333</v>
      </c>
      <c r="AB87" s="22">
        <v>27500</v>
      </c>
      <c r="AC87" s="22">
        <f t="shared" ref="AC87:AC90" si="155">(AB87/X87)*100</f>
        <v>100</v>
      </c>
      <c r="AD87" s="22">
        <v>27500</v>
      </c>
      <c r="AE87" s="22">
        <f t="shared" ref="AE87:AE90" si="156">AD87/AB87*100</f>
        <v>100</v>
      </c>
      <c r="AF87" s="22">
        <v>22500</v>
      </c>
      <c r="AG87" s="22">
        <f t="shared" ref="AG87:AG90" si="157">AF87/AD87*100</f>
        <v>81.818181818181827</v>
      </c>
      <c r="AH87" s="22">
        <f t="shared" ref="AH87:AH90" si="158">(AB87+AD87+AF87)/3</f>
        <v>25833.333333333332</v>
      </c>
      <c r="AI87" s="22">
        <f t="shared" ref="AI87:AI90" si="159">(AC87+AE87+AG87)/3</f>
        <v>93.939393939393938</v>
      </c>
      <c r="AJ87" s="34">
        <f t="shared" ref="AJ87:AJ90" si="160">(J87+R87+Z87+AH87)/4</f>
        <v>25323.148148148146</v>
      </c>
    </row>
    <row r="88" spans="1:36" ht="63.9" customHeight="1" thickTop="1" thickBot="1" x14ac:dyDescent="0.8">
      <c r="A88" s="148" t="s">
        <v>193</v>
      </c>
      <c r="B88" s="149"/>
      <c r="C88" s="120">
        <v>23200</v>
      </c>
      <c r="D88" s="21">
        <v>23200</v>
      </c>
      <c r="E88" s="24">
        <f>(D88/C88)*100</f>
        <v>100</v>
      </c>
      <c r="F88" s="21">
        <v>23200</v>
      </c>
      <c r="G88" s="24">
        <f>(F88/D88)*100</f>
        <v>100</v>
      </c>
      <c r="H88" s="24">
        <v>13700</v>
      </c>
      <c r="I88" s="24">
        <f>(H88/F88)*100</f>
        <v>59.051724137931039</v>
      </c>
      <c r="J88" s="24">
        <f>(D88+F89+H88)/3</f>
        <v>95633.333333333328</v>
      </c>
      <c r="K88" s="24">
        <f t="shared" si="152"/>
        <v>86.350574712643677</v>
      </c>
      <c r="L88" s="22">
        <f>(F89+H88+J88)/3</f>
        <v>119777.77777777777</v>
      </c>
      <c r="M88" s="22">
        <f>(L88/H88)*100</f>
        <v>874.29034874290346</v>
      </c>
      <c r="N88" s="22">
        <f t="shared" si="152"/>
        <v>76370.370370370365</v>
      </c>
      <c r="O88" s="22">
        <f t="shared" ref="O88" si="161">(N88/L88)*100</f>
        <v>63.76004947433519</v>
      </c>
      <c r="P88" s="23">
        <v>11150</v>
      </c>
      <c r="Q88" s="22">
        <f>P88/N88*100</f>
        <v>14.599903006789525</v>
      </c>
      <c r="R88" s="22">
        <f t="shared" si="153"/>
        <v>69099.382716049382</v>
      </c>
      <c r="S88" s="22">
        <f t="shared" si="153"/>
        <v>317.55010040800943</v>
      </c>
      <c r="T88" s="23">
        <v>11150</v>
      </c>
      <c r="U88" s="22">
        <f>T88/P88*100</f>
        <v>100</v>
      </c>
      <c r="V88" s="23">
        <v>11150</v>
      </c>
      <c r="W88" s="22">
        <f>V88/T88*100</f>
        <v>100</v>
      </c>
      <c r="X88" s="22">
        <v>13350</v>
      </c>
      <c r="Y88" s="22">
        <f>X88/V88*100</f>
        <v>119.73094170403587</v>
      </c>
      <c r="Z88" s="22">
        <f t="shared" si="154"/>
        <v>11883.333333333334</v>
      </c>
      <c r="AA88" s="22">
        <f>(U88+W88+Y88)/3</f>
        <v>106.57698056801196</v>
      </c>
      <c r="AB88" s="22">
        <v>13350</v>
      </c>
      <c r="AC88" s="22">
        <f t="shared" si="155"/>
        <v>100</v>
      </c>
      <c r="AD88" s="22">
        <v>13350</v>
      </c>
      <c r="AE88" s="22">
        <f t="shared" si="156"/>
        <v>100</v>
      </c>
      <c r="AF88" s="22">
        <v>23200</v>
      </c>
      <c r="AG88" s="22">
        <f t="shared" si="157"/>
        <v>173.78277153558054</v>
      </c>
      <c r="AH88" s="22">
        <f t="shared" si="158"/>
        <v>16633.333333333332</v>
      </c>
      <c r="AI88" s="22">
        <f t="shared" si="159"/>
        <v>124.59425717852685</v>
      </c>
      <c r="AJ88" s="34">
        <f t="shared" si="160"/>
        <v>48312.345679012345</v>
      </c>
    </row>
    <row r="89" spans="1:36" ht="63.9" customHeight="1" thickTop="1" thickBot="1" x14ac:dyDescent="0.8">
      <c r="A89" s="148" t="s">
        <v>103</v>
      </c>
      <c r="B89" s="149"/>
      <c r="C89" s="120">
        <v>250000</v>
      </c>
      <c r="D89" s="21">
        <v>250000</v>
      </c>
      <c r="E89" s="24">
        <f>(D89/C89)*100</f>
        <v>100</v>
      </c>
      <c r="F89" s="21">
        <v>250000</v>
      </c>
      <c r="G89" s="24">
        <f t="shared" ref="G89" si="162">(F89/D89)*100</f>
        <v>100</v>
      </c>
      <c r="H89" s="24">
        <v>252000</v>
      </c>
      <c r="I89" s="24">
        <f>(H89/F89)*100</f>
        <v>100.8</v>
      </c>
      <c r="J89" s="24">
        <f>(D89+F90+H89)/3</f>
        <v>265900</v>
      </c>
      <c r="K89" s="24">
        <f>(E89+G89+I89)/3</f>
        <v>100.26666666666667</v>
      </c>
      <c r="L89" s="22">
        <v>60000</v>
      </c>
      <c r="M89" s="22">
        <f>(L89/H89)*100</f>
        <v>23.809523809523807</v>
      </c>
      <c r="N89" s="22">
        <v>60000</v>
      </c>
      <c r="O89" s="22">
        <f>(N89/L89)*100</f>
        <v>100</v>
      </c>
      <c r="P89" s="23">
        <v>207500</v>
      </c>
      <c r="Q89" s="22">
        <f>P89/N89*100</f>
        <v>345.83333333333337</v>
      </c>
      <c r="R89" s="22">
        <f t="shared" si="153"/>
        <v>109166.66666666667</v>
      </c>
      <c r="S89" s="22">
        <f t="shared" si="153"/>
        <v>156.54761904761907</v>
      </c>
      <c r="T89" s="23">
        <v>207500</v>
      </c>
      <c r="U89" s="22">
        <f>T89/P89*100</f>
        <v>100</v>
      </c>
      <c r="V89" s="23">
        <v>207500</v>
      </c>
      <c r="W89" s="22">
        <f>V89/T89*100</f>
        <v>100</v>
      </c>
      <c r="X89" s="22">
        <v>252000</v>
      </c>
      <c r="Y89" s="22">
        <f>X89/V89*100</f>
        <v>121.44578313253011</v>
      </c>
      <c r="Z89" s="22">
        <f t="shared" si="154"/>
        <v>222333.33333333334</v>
      </c>
      <c r="AA89" s="22">
        <f>(U89+W89+Y89)/3</f>
        <v>107.14859437751004</v>
      </c>
      <c r="AB89" s="22">
        <v>252000</v>
      </c>
      <c r="AC89" s="22">
        <f t="shared" si="155"/>
        <v>100</v>
      </c>
      <c r="AD89" s="22">
        <v>252000</v>
      </c>
      <c r="AE89" s="22">
        <f t="shared" si="156"/>
        <v>100</v>
      </c>
      <c r="AF89" s="22">
        <v>250000</v>
      </c>
      <c r="AG89" s="22">
        <f t="shared" si="157"/>
        <v>99.206349206349216</v>
      </c>
      <c r="AH89" s="22">
        <f t="shared" si="158"/>
        <v>251333.33333333334</v>
      </c>
      <c r="AI89" s="22">
        <f t="shared" si="159"/>
        <v>99.735449735449734</v>
      </c>
      <c r="AJ89" s="34">
        <f t="shared" si="160"/>
        <v>212183.33333333334</v>
      </c>
    </row>
    <row r="90" spans="1:36" ht="63.9" customHeight="1" thickBot="1" x14ac:dyDescent="0.8">
      <c r="A90" s="150" t="s">
        <v>14</v>
      </c>
      <c r="B90" s="151"/>
      <c r="C90" s="88">
        <f>SUM(C87:C89)</f>
        <v>295700</v>
      </c>
      <c r="D90" s="88">
        <f>SUM(D87:D89)</f>
        <v>295700</v>
      </c>
      <c r="E90" s="89">
        <f>(D90/C90)*100</f>
        <v>100</v>
      </c>
      <c r="F90" s="88">
        <f>SUM(F87:F89)</f>
        <v>295700</v>
      </c>
      <c r="G90" s="80">
        <f>(F90/D90)*100</f>
        <v>100</v>
      </c>
      <c r="H90" s="89">
        <f>SUM(H87:H89)</f>
        <v>293200</v>
      </c>
      <c r="I90" s="80">
        <f>(H90/F90)*100</f>
        <v>99.154548528914447</v>
      </c>
      <c r="J90" s="89">
        <f>(D90+F91+H90)/3</f>
        <v>196300</v>
      </c>
      <c r="K90" s="89">
        <f>(E90+G90+I90)/3</f>
        <v>99.718182842971487</v>
      </c>
      <c r="L90" s="49">
        <f>(F91+H90+J90)/3</f>
        <v>163166.66666666666</v>
      </c>
      <c r="M90" s="49">
        <f>(L90/H90)*100</f>
        <v>55.650295588904044</v>
      </c>
      <c r="N90" s="49">
        <f>(H90+J90+L90)/3</f>
        <v>217555.55555555553</v>
      </c>
      <c r="O90" s="49">
        <f>(N90/L90)*100</f>
        <v>133.33333333333331</v>
      </c>
      <c r="P90" s="50">
        <f>SUM(P86:P89)</f>
        <v>243650</v>
      </c>
      <c r="Q90" s="49">
        <f>P90/N90*100</f>
        <v>111.99438202247191</v>
      </c>
      <c r="R90" s="49">
        <f t="shared" si="153"/>
        <v>208124.07407407407</v>
      </c>
      <c r="S90" s="49">
        <f t="shared" si="153"/>
        <v>100.32600364823641</v>
      </c>
      <c r="T90" s="50">
        <f>SUM(T86:T89)</f>
        <v>243650</v>
      </c>
      <c r="U90" s="49">
        <f>T90/P90*100</f>
        <v>100</v>
      </c>
      <c r="V90" s="50">
        <f>SUM(V86:V89)</f>
        <v>243650</v>
      </c>
      <c r="W90" s="49">
        <f>V90/T90*100</f>
        <v>100</v>
      </c>
      <c r="X90" s="49">
        <f>SUM(X87:X89)</f>
        <v>292850</v>
      </c>
      <c r="Y90" s="49">
        <f>X90/V90*100</f>
        <v>120.19289965113893</v>
      </c>
      <c r="Z90" s="37">
        <f t="shared" si="154"/>
        <v>260050</v>
      </c>
      <c r="AA90" s="49">
        <f>(U90+W90+Y90)/3</f>
        <v>106.73096655037965</v>
      </c>
      <c r="AB90" s="49">
        <f>SUM(AB87:AB89)</f>
        <v>292850</v>
      </c>
      <c r="AC90" s="49">
        <f t="shared" si="155"/>
        <v>100</v>
      </c>
      <c r="AD90" s="49">
        <f>SUM(AD87:AD89)</f>
        <v>292850</v>
      </c>
      <c r="AE90" s="49">
        <f t="shared" si="156"/>
        <v>100</v>
      </c>
      <c r="AF90" s="49">
        <f>SUM(AF87:AF89)</f>
        <v>295700</v>
      </c>
      <c r="AG90" s="49">
        <f t="shared" si="157"/>
        <v>100.97319446815776</v>
      </c>
      <c r="AH90" s="49">
        <f t="shared" si="158"/>
        <v>293800</v>
      </c>
      <c r="AI90" s="49">
        <f t="shared" si="159"/>
        <v>100.3243981560526</v>
      </c>
      <c r="AJ90" s="39">
        <f t="shared" si="160"/>
        <v>239568.51851851851</v>
      </c>
    </row>
    <row r="91" spans="1:36" ht="46.2" thickTop="1" x14ac:dyDescent="0.75">
      <c r="A91" s="10"/>
      <c r="B91" s="10"/>
      <c r="C91" s="29"/>
      <c r="D91" s="29"/>
      <c r="E91" s="29"/>
      <c r="F91" s="56"/>
      <c r="G91" s="29"/>
      <c r="H91" s="29"/>
      <c r="I91" s="29"/>
      <c r="J91" s="29"/>
      <c r="K91" s="29"/>
      <c r="L91" s="12"/>
      <c r="M91" s="12"/>
      <c r="N91" s="10"/>
      <c r="O91" s="10"/>
      <c r="P91" s="13"/>
      <c r="Q91" s="12"/>
      <c r="R91" s="12"/>
      <c r="S91" s="12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x14ac:dyDescent="0.75">
      <c r="A92" s="10"/>
      <c r="B92" s="10"/>
      <c r="C92" s="29"/>
      <c r="D92" s="29"/>
      <c r="E92" s="29"/>
      <c r="F92" s="29"/>
      <c r="G92" s="29"/>
      <c r="H92" s="29"/>
      <c r="I92" s="29"/>
      <c r="J92" s="29"/>
      <c r="K92" s="29"/>
      <c r="L92" s="12" t="s">
        <v>150</v>
      </c>
      <c r="M92" s="12"/>
      <c r="N92" s="10"/>
      <c r="O92" s="10"/>
      <c r="P92" s="13"/>
      <c r="Q92" s="12"/>
      <c r="R92" s="12"/>
      <c r="S92" s="12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x14ac:dyDescent="0.75">
      <c r="A93" s="10"/>
      <c r="B93" s="10"/>
      <c r="C93" s="29"/>
      <c r="D93" s="29"/>
      <c r="E93" s="29"/>
      <c r="F93" s="29"/>
      <c r="G93" s="29"/>
      <c r="H93" s="29"/>
      <c r="I93" s="29"/>
      <c r="J93" s="29"/>
      <c r="K93" s="29"/>
      <c r="L93" s="12"/>
      <c r="M93" s="12"/>
      <c r="N93" s="10"/>
      <c r="O93" s="10"/>
      <c r="P93" s="13"/>
      <c r="Q93" s="12"/>
      <c r="R93" s="12"/>
      <c r="S93" s="12"/>
      <c r="T93" s="10" t="s">
        <v>150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x14ac:dyDescent="0.75">
      <c r="A94" s="10"/>
      <c r="B94" s="10"/>
      <c r="C94" s="29"/>
      <c r="D94" s="29"/>
      <c r="E94" s="29"/>
      <c r="F94" s="29"/>
      <c r="G94" s="29"/>
      <c r="H94" s="29"/>
      <c r="I94" s="29"/>
      <c r="J94" s="29"/>
      <c r="K94" s="29"/>
      <c r="L94" s="12"/>
      <c r="M94" s="12"/>
      <c r="N94" s="10"/>
      <c r="O94" s="10"/>
      <c r="P94" s="13"/>
      <c r="Q94" s="12"/>
      <c r="R94" s="12"/>
      <c r="S94" s="12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x14ac:dyDescent="0.75">
      <c r="A95" s="10"/>
      <c r="B95" s="10"/>
      <c r="C95" s="29"/>
      <c r="D95" s="29"/>
      <c r="E95" s="29"/>
      <c r="F95" s="29"/>
      <c r="G95" s="29"/>
      <c r="H95" s="29"/>
      <c r="I95" s="29"/>
      <c r="J95" s="29"/>
      <c r="K95" s="29"/>
      <c r="L95" s="12"/>
      <c r="M95" s="12"/>
      <c r="N95" s="10"/>
      <c r="O95" s="10"/>
      <c r="P95" s="13"/>
      <c r="Q95" s="12"/>
      <c r="R95" s="12"/>
      <c r="S95" s="12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x14ac:dyDescent="0.75">
      <c r="A96" s="10"/>
      <c r="B96" s="10"/>
      <c r="C96" s="29"/>
      <c r="D96" s="29"/>
      <c r="E96" s="29"/>
      <c r="F96" s="29"/>
      <c r="G96" s="29"/>
      <c r="H96" s="29"/>
      <c r="I96" s="29"/>
      <c r="J96" s="29"/>
      <c r="K96" s="29"/>
      <c r="L96" s="12"/>
      <c r="M96" s="12"/>
      <c r="N96" s="10"/>
      <c r="O96" s="10"/>
      <c r="P96" s="13"/>
      <c r="Q96" s="12"/>
      <c r="R96" s="12"/>
      <c r="S96" s="12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spans="1:36" x14ac:dyDescent="0.75">
      <c r="A97" s="10"/>
      <c r="B97" s="10"/>
      <c r="C97" s="29"/>
      <c r="D97" s="29"/>
      <c r="E97" s="29"/>
      <c r="F97" s="29"/>
      <c r="G97" s="29"/>
      <c r="H97" s="29"/>
      <c r="I97" s="29"/>
      <c r="J97" s="29"/>
      <c r="K97" s="29"/>
      <c r="L97" s="12"/>
      <c r="M97" s="12"/>
      <c r="N97" s="10"/>
      <c r="O97" s="10"/>
      <c r="P97" s="13"/>
      <c r="Q97" s="12"/>
      <c r="R97" s="12"/>
      <c r="S97" s="12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 spans="1:36" x14ac:dyDescent="0.75">
      <c r="A98" s="10"/>
      <c r="B98" s="10"/>
      <c r="C98" s="29"/>
      <c r="D98" s="29"/>
      <c r="E98" s="29"/>
      <c r="F98" s="29"/>
      <c r="G98" s="29"/>
      <c r="H98" s="29"/>
      <c r="I98" s="29"/>
      <c r="J98" s="29"/>
      <c r="K98" s="29"/>
      <c r="L98" s="12"/>
      <c r="M98" s="12"/>
      <c r="N98" s="10"/>
      <c r="O98" s="10"/>
      <c r="P98" s="13"/>
      <c r="Q98" s="12"/>
      <c r="R98" s="12"/>
      <c r="S98" s="12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spans="1:36" x14ac:dyDescent="0.75">
      <c r="A99" s="10"/>
      <c r="B99" s="10"/>
      <c r="C99" s="29"/>
      <c r="D99" s="29"/>
      <c r="E99" s="29"/>
      <c r="F99" s="29"/>
      <c r="G99" s="29"/>
      <c r="H99" s="29"/>
      <c r="I99" s="29"/>
      <c r="J99" s="29"/>
      <c r="K99" s="29"/>
      <c r="L99" s="12"/>
      <c r="M99" s="12"/>
      <c r="N99" s="10"/>
      <c r="O99" s="10"/>
      <c r="P99" s="13"/>
      <c r="Q99" s="12"/>
      <c r="R99" s="12"/>
      <c r="S99" s="12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 x14ac:dyDescent="0.75">
      <c r="A100" s="10"/>
      <c r="B100" s="10"/>
      <c r="C100" s="29"/>
      <c r="D100" s="29"/>
      <c r="E100" s="29"/>
      <c r="F100" s="29"/>
      <c r="G100" s="29"/>
      <c r="H100" s="29"/>
      <c r="I100" s="29"/>
      <c r="J100" s="29"/>
      <c r="K100" s="29"/>
      <c r="L100" s="12"/>
      <c r="M100" s="12"/>
      <c r="N100" s="10"/>
      <c r="O100" s="10"/>
      <c r="P100" s="13"/>
      <c r="Q100" s="12"/>
      <c r="R100" s="12"/>
      <c r="S100" s="12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 x14ac:dyDescent="0.75">
      <c r="A101" s="10"/>
      <c r="B101" s="10"/>
      <c r="C101" s="29"/>
      <c r="D101" s="29"/>
      <c r="E101" s="29"/>
      <c r="F101" s="29"/>
      <c r="G101" s="29"/>
      <c r="H101" s="29"/>
      <c r="I101" s="29"/>
      <c r="J101" s="29"/>
      <c r="K101" s="29"/>
      <c r="L101" s="12"/>
      <c r="M101" s="12"/>
      <c r="N101" s="10"/>
      <c r="O101" s="10"/>
      <c r="P101" s="13"/>
      <c r="Q101" s="12"/>
      <c r="R101" s="12"/>
      <c r="S101" s="12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 x14ac:dyDescent="0.75">
      <c r="A102" s="10"/>
      <c r="B102" s="10"/>
      <c r="C102" s="29"/>
      <c r="D102" s="29"/>
      <c r="E102" s="29"/>
      <c r="F102" s="29"/>
      <c r="G102" s="29"/>
      <c r="H102" s="29"/>
      <c r="I102" s="29"/>
      <c r="J102" s="29"/>
      <c r="K102" s="29"/>
      <c r="L102" s="12"/>
      <c r="M102" s="12"/>
      <c r="N102" s="10"/>
      <c r="O102" s="10"/>
      <c r="P102" s="13"/>
      <c r="Q102" s="12"/>
      <c r="R102" s="12"/>
      <c r="S102" s="12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x14ac:dyDescent="0.75">
      <c r="A103" s="10"/>
      <c r="B103" s="10"/>
      <c r="C103" s="29"/>
      <c r="D103" s="29"/>
      <c r="E103" s="29"/>
      <c r="F103" s="29"/>
      <c r="G103" s="29"/>
      <c r="H103" s="29"/>
      <c r="I103" s="29"/>
      <c r="J103" s="29"/>
      <c r="K103" s="29"/>
      <c r="L103" s="12"/>
      <c r="M103" s="12"/>
      <c r="N103" s="10"/>
      <c r="O103" s="10"/>
      <c r="P103" s="13"/>
      <c r="Q103" s="12"/>
      <c r="R103" s="12"/>
      <c r="S103" s="12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x14ac:dyDescent="0.75">
      <c r="A104" s="10"/>
      <c r="B104" s="10"/>
      <c r="C104" s="29"/>
      <c r="D104" s="29"/>
      <c r="E104" s="29"/>
      <c r="F104" s="29"/>
      <c r="G104" s="29"/>
      <c r="H104" s="29"/>
      <c r="I104" s="29"/>
      <c r="J104" s="29"/>
      <c r="K104" s="29"/>
      <c r="L104" s="12"/>
      <c r="M104" s="12"/>
      <c r="N104" s="10"/>
      <c r="O104" s="10"/>
      <c r="P104" s="13"/>
      <c r="Q104" s="12"/>
      <c r="R104" s="12"/>
      <c r="S104" s="12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x14ac:dyDescent="0.75">
      <c r="A105" s="10"/>
      <c r="B105" s="10"/>
      <c r="C105" s="29"/>
      <c r="D105" s="29"/>
      <c r="E105" s="29"/>
      <c r="F105" s="29"/>
      <c r="G105" s="29"/>
      <c r="H105" s="29"/>
      <c r="I105" s="29"/>
      <c r="J105" s="29"/>
      <c r="K105" s="29"/>
      <c r="L105" s="12"/>
      <c r="M105" s="12"/>
      <c r="N105" s="10"/>
      <c r="O105" s="10"/>
      <c r="P105" s="13"/>
      <c r="Q105" s="12"/>
      <c r="R105" s="12"/>
      <c r="S105" s="12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 x14ac:dyDescent="0.75">
      <c r="A106" s="10"/>
      <c r="B106" s="10"/>
      <c r="C106" s="29"/>
      <c r="D106" s="29"/>
      <c r="E106" s="29"/>
      <c r="F106" s="29"/>
      <c r="G106" s="29"/>
      <c r="H106" s="29"/>
      <c r="I106" s="29"/>
      <c r="J106" s="29"/>
      <c r="K106" s="29"/>
      <c r="L106" s="12"/>
      <c r="M106" s="12"/>
      <c r="N106" s="10"/>
      <c r="O106" s="10"/>
      <c r="P106" s="13"/>
      <c r="Q106" s="12"/>
      <c r="R106" s="12"/>
      <c r="S106" s="12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spans="1:36" x14ac:dyDescent="0.75">
      <c r="A107" s="10"/>
      <c r="B107" s="10"/>
      <c r="C107" s="29"/>
      <c r="D107" s="29"/>
      <c r="E107" s="29"/>
      <c r="F107" s="29"/>
      <c r="G107" s="29"/>
      <c r="H107" s="29"/>
      <c r="I107" s="29"/>
      <c r="J107" s="29"/>
      <c r="K107" s="29"/>
      <c r="L107" s="12"/>
      <c r="M107" s="12"/>
      <c r="N107" s="10"/>
      <c r="O107" s="10"/>
      <c r="P107" s="13"/>
      <c r="Q107" s="12"/>
      <c r="R107" s="12"/>
      <c r="S107" s="12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1:36" x14ac:dyDescent="0.75">
      <c r="A108" s="10"/>
      <c r="B108" s="10"/>
      <c r="C108" s="29"/>
      <c r="D108" s="29"/>
      <c r="E108" s="29"/>
      <c r="F108" s="29"/>
      <c r="G108" s="29"/>
      <c r="H108" s="29"/>
      <c r="I108" s="29"/>
      <c r="J108" s="29"/>
      <c r="K108" s="29"/>
      <c r="L108" s="12"/>
      <c r="M108" s="12"/>
      <c r="N108" s="10"/>
      <c r="O108" s="10"/>
      <c r="P108" s="13"/>
      <c r="Q108" s="12"/>
      <c r="R108" s="12"/>
      <c r="S108" s="12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 x14ac:dyDescent="0.75">
      <c r="A109" s="10"/>
      <c r="B109" s="10"/>
      <c r="C109" s="29"/>
      <c r="D109" s="29"/>
      <c r="E109" s="29"/>
      <c r="F109" s="29"/>
      <c r="G109" s="29"/>
      <c r="H109" s="29"/>
      <c r="I109" s="29"/>
      <c r="J109" s="29"/>
      <c r="K109" s="29"/>
      <c r="L109" s="12"/>
      <c r="M109" s="12"/>
      <c r="N109" s="10"/>
      <c r="O109" s="10"/>
      <c r="P109" s="13"/>
      <c r="Q109" s="12"/>
      <c r="R109" s="12"/>
      <c r="S109" s="12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 x14ac:dyDescent="0.75">
      <c r="A110" s="10"/>
      <c r="B110" s="10"/>
      <c r="C110" s="29"/>
      <c r="D110" s="29"/>
      <c r="E110" s="29"/>
      <c r="F110" s="29"/>
      <c r="G110" s="29"/>
      <c r="H110" s="29"/>
      <c r="I110" s="29"/>
      <c r="J110" s="29"/>
      <c r="K110" s="29"/>
      <c r="L110" s="12"/>
      <c r="M110" s="12"/>
      <c r="N110" s="10"/>
      <c r="O110" s="10"/>
      <c r="P110" s="13"/>
      <c r="Q110" s="12"/>
      <c r="R110" s="12"/>
      <c r="S110" s="12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x14ac:dyDescent="0.75">
      <c r="A111" s="10"/>
      <c r="B111" s="10"/>
      <c r="C111" s="29"/>
      <c r="D111" s="29"/>
      <c r="E111" s="29"/>
      <c r="F111" s="29"/>
      <c r="G111" s="29"/>
      <c r="H111" s="29"/>
      <c r="I111" s="29"/>
      <c r="J111" s="29"/>
      <c r="K111" s="29"/>
      <c r="L111" s="12"/>
      <c r="M111" s="12"/>
      <c r="N111" s="10"/>
      <c r="O111" s="10"/>
      <c r="P111" s="13"/>
      <c r="Q111" s="12"/>
      <c r="R111" s="12"/>
      <c r="S111" s="12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 x14ac:dyDescent="0.75">
      <c r="A112" s="10"/>
      <c r="B112" s="10"/>
      <c r="C112" s="29"/>
      <c r="D112" s="29"/>
      <c r="E112" s="29"/>
      <c r="F112" s="29"/>
      <c r="G112" s="29"/>
      <c r="H112" s="29"/>
      <c r="I112" s="29"/>
      <c r="J112" s="29"/>
      <c r="K112" s="29"/>
      <c r="L112" s="12"/>
      <c r="M112" s="12"/>
      <c r="N112" s="10"/>
      <c r="O112" s="10"/>
      <c r="P112" s="13"/>
      <c r="Q112" s="12"/>
      <c r="R112" s="12"/>
      <c r="S112" s="12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 x14ac:dyDescent="0.75">
      <c r="A113" s="10"/>
      <c r="B113" s="10"/>
      <c r="C113" s="29"/>
      <c r="D113" s="29"/>
      <c r="E113" s="29"/>
      <c r="F113" s="29"/>
      <c r="G113" s="29"/>
      <c r="H113" s="29"/>
      <c r="I113" s="29"/>
      <c r="J113" s="29"/>
      <c r="K113" s="29"/>
      <c r="L113" s="12"/>
      <c r="M113" s="12"/>
      <c r="N113" s="10"/>
      <c r="O113" s="10"/>
      <c r="P113" s="13"/>
      <c r="Q113" s="12"/>
      <c r="R113" s="12"/>
      <c r="S113" s="12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x14ac:dyDescent="0.75">
      <c r="A114" s="10"/>
      <c r="B114" s="10"/>
      <c r="C114" s="29"/>
      <c r="D114" s="29"/>
      <c r="E114" s="29"/>
      <c r="F114" s="29"/>
      <c r="G114" s="29"/>
      <c r="H114" s="29"/>
      <c r="I114" s="29"/>
      <c r="J114" s="29"/>
      <c r="K114" s="29"/>
      <c r="L114" s="12"/>
      <c r="M114" s="12"/>
      <c r="N114" s="10"/>
      <c r="O114" s="10"/>
      <c r="P114" s="13"/>
      <c r="Q114" s="12"/>
      <c r="R114" s="12"/>
      <c r="S114" s="12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1:36" x14ac:dyDescent="0.75">
      <c r="A115" s="10"/>
      <c r="B115" s="10"/>
      <c r="C115" s="29"/>
      <c r="D115" s="29"/>
      <c r="E115" s="29"/>
      <c r="F115" s="29"/>
      <c r="G115" s="29"/>
      <c r="H115" s="29"/>
      <c r="I115" s="29"/>
      <c r="J115" s="29"/>
      <c r="K115" s="29"/>
      <c r="L115" s="12"/>
      <c r="M115" s="12"/>
      <c r="N115" s="10"/>
      <c r="O115" s="10"/>
      <c r="P115" s="13"/>
      <c r="Q115" s="12"/>
      <c r="R115" s="12"/>
      <c r="S115" s="12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1:36" x14ac:dyDescent="0.75">
      <c r="A116" s="10"/>
      <c r="B116" s="10"/>
      <c r="C116" s="29"/>
      <c r="D116" s="29"/>
      <c r="E116" s="29"/>
      <c r="F116" s="29"/>
      <c r="G116" s="29"/>
      <c r="H116" s="29"/>
      <c r="I116" s="29"/>
      <c r="J116" s="29"/>
      <c r="K116" s="29"/>
      <c r="L116" s="12"/>
      <c r="M116" s="12"/>
      <c r="N116" s="10"/>
      <c r="O116" s="10"/>
      <c r="P116" s="13"/>
      <c r="Q116" s="12"/>
      <c r="R116" s="12"/>
      <c r="S116" s="12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</sheetData>
  <mergeCells count="55">
    <mergeCell ref="A11:AJ11"/>
    <mergeCell ref="A24:AJ24"/>
    <mergeCell ref="A29:AJ29"/>
    <mergeCell ref="A41:AJ41"/>
    <mergeCell ref="A1:AJ1"/>
    <mergeCell ref="A23:B23"/>
    <mergeCell ref="A40:B40"/>
    <mergeCell ref="B2:B3"/>
    <mergeCell ref="A10:B10"/>
    <mergeCell ref="A28:B28"/>
    <mergeCell ref="A47:AJ47"/>
    <mergeCell ref="A52:AJ52"/>
    <mergeCell ref="A56:AJ56"/>
    <mergeCell ref="A62:AJ62"/>
    <mergeCell ref="A72:AJ72"/>
    <mergeCell ref="A65:B65"/>
    <mergeCell ref="A67:B67"/>
    <mergeCell ref="A68:B68"/>
    <mergeCell ref="A69:B69"/>
    <mergeCell ref="A70:B70"/>
    <mergeCell ref="A71:B71"/>
    <mergeCell ref="A46:B46"/>
    <mergeCell ref="A49:B49"/>
    <mergeCell ref="A51:B51"/>
    <mergeCell ref="A55:B55"/>
    <mergeCell ref="A82:AJ82"/>
    <mergeCell ref="A48:B48"/>
    <mergeCell ref="A50:B50"/>
    <mergeCell ref="A53:B53"/>
    <mergeCell ref="A54:B54"/>
    <mergeCell ref="A57:B57"/>
    <mergeCell ref="A58:B58"/>
    <mergeCell ref="A59:B59"/>
    <mergeCell ref="A60:B60"/>
    <mergeCell ref="A61:B61"/>
    <mergeCell ref="A63:B63"/>
    <mergeCell ref="A64:B64"/>
    <mergeCell ref="A76:B76"/>
    <mergeCell ref="A77:B77"/>
    <mergeCell ref="A78:B78"/>
    <mergeCell ref="A66:B66"/>
    <mergeCell ref="A79:B79"/>
    <mergeCell ref="A73:B73"/>
    <mergeCell ref="A74:B74"/>
    <mergeCell ref="A75:B75"/>
    <mergeCell ref="A88:B88"/>
    <mergeCell ref="A89:B89"/>
    <mergeCell ref="A90:B90"/>
    <mergeCell ref="A80:B80"/>
    <mergeCell ref="A81:B81"/>
    <mergeCell ref="A83:B83"/>
    <mergeCell ref="A84:B84"/>
    <mergeCell ref="A87:B87"/>
    <mergeCell ref="A85:AJ85"/>
    <mergeCell ref="A86:AJ86"/>
  </mergeCells>
  <pageMargins left="0.11811023622047245" right="0.19685039370078741" top="1.4173228346456694" bottom="7.874015748031496E-2" header="0.35433070866141736" footer="0.31496062992125984"/>
  <pageSetup paperSize="9" scale="25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3" manualBreakCount="3">
    <brk id="28" max="16383" man="1"/>
    <brk id="51" max="16383" man="1"/>
    <brk id="71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1"/>
  <sheetViews>
    <sheetView rightToLeft="1" tabSelected="1" view="pageBreakPreview" zoomScale="40" zoomScaleNormal="30" zoomScaleSheetLayoutView="40" zoomScalePageLayoutView="40" workbookViewId="0">
      <selection activeCell="C10" sqref="C10"/>
    </sheetView>
  </sheetViews>
  <sheetFormatPr defaultRowHeight="45.6" x14ac:dyDescent="0.75"/>
  <cols>
    <col min="1" max="1" width="101.59765625" customWidth="1"/>
    <col min="2" max="3" width="28.3984375" style="58" customWidth="1"/>
    <col min="4" max="4" width="23.3984375" style="58" customWidth="1"/>
    <col min="5" max="5" width="28.5" style="58" customWidth="1"/>
    <col min="6" max="6" width="23.3984375" style="58" customWidth="1"/>
    <col min="7" max="7" width="27.5" style="58" customWidth="1"/>
    <col min="8" max="8" width="22.8984375" style="58" customWidth="1"/>
    <col min="9" max="9" width="23.8984375" style="58" customWidth="1"/>
    <col min="10" max="10" width="22.3984375" style="58" customWidth="1"/>
    <col min="11" max="11" width="0.59765625" hidden="1" customWidth="1"/>
    <col min="12" max="12" width="24.59765625" style="6" hidden="1" customWidth="1"/>
    <col min="13" max="13" width="25.3984375" hidden="1" customWidth="1"/>
    <col min="14" max="14" width="24.09765625" hidden="1" customWidth="1"/>
    <col min="15" max="15" width="25.8984375" style="2" hidden="1" customWidth="1"/>
    <col min="16" max="16" width="24.09765625" style="7" hidden="1" customWidth="1"/>
    <col min="17" max="17" width="22.5" style="7" hidden="1" customWidth="1"/>
    <col min="18" max="18" width="22.8984375" style="7" hidden="1" customWidth="1"/>
    <col min="19" max="19" width="22.8984375" hidden="1" customWidth="1"/>
    <col min="20" max="20" width="22.09765625" hidden="1" customWidth="1"/>
    <col min="21" max="21" width="1.3984375" hidden="1" customWidth="1"/>
    <col min="22" max="22" width="24.59765625" hidden="1" customWidth="1"/>
    <col min="23" max="23" width="23.3984375" hidden="1" customWidth="1"/>
    <col min="24" max="24" width="25" hidden="1" customWidth="1"/>
    <col min="25" max="25" width="24.09765625" hidden="1" customWidth="1"/>
    <col min="26" max="26" width="25" hidden="1" customWidth="1"/>
    <col min="27" max="34" width="25.59765625" hidden="1" customWidth="1"/>
    <col min="35" max="35" width="35" hidden="1" customWidth="1"/>
  </cols>
  <sheetData>
    <row r="1" spans="1:36" s="9" customFormat="1" ht="99.9" customHeight="1" thickTop="1" thickBot="1" x14ac:dyDescent="0.8">
      <c r="A1" s="123" t="s">
        <v>277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5"/>
      <c r="AJ1" s="66"/>
    </row>
    <row r="2" spans="1:36" ht="165.75" customHeight="1" thickTop="1" thickBot="1" x14ac:dyDescent="0.3">
      <c r="A2" s="67" t="s">
        <v>0</v>
      </c>
      <c r="B2" s="74" t="s">
        <v>1</v>
      </c>
      <c r="C2" s="69" t="s">
        <v>310</v>
      </c>
      <c r="D2" s="69" t="s">
        <v>3</v>
      </c>
      <c r="E2" s="69" t="s">
        <v>311</v>
      </c>
      <c r="F2" s="69" t="s">
        <v>3</v>
      </c>
      <c r="G2" s="69" t="s">
        <v>311</v>
      </c>
      <c r="H2" s="69" t="s">
        <v>3</v>
      </c>
      <c r="I2" s="69" t="s">
        <v>311</v>
      </c>
      <c r="J2" s="69" t="s">
        <v>92</v>
      </c>
      <c r="K2" s="75" t="s">
        <v>312</v>
      </c>
      <c r="L2" s="40" t="s">
        <v>3</v>
      </c>
      <c r="M2" s="41" t="s">
        <v>162</v>
      </c>
      <c r="N2" s="41" t="s">
        <v>3</v>
      </c>
      <c r="O2" s="41" t="s">
        <v>163</v>
      </c>
      <c r="P2" s="41" t="s">
        <v>3</v>
      </c>
      <c r="Q2" s="41" t="s">
        <v>95</v>
      </c>
      <c r="R2" s="41" t="s">
        <v>92</v>
      </c>
      <c r="S2" s="40" t="s">
        <v>194</v>
      </c>
      <c r="T2" s="40" t="s">
        <v>3</v>
      </c>
      <c r="U2" s="40" t="s">
        <v>195</v>
      </c>
      <c r="V2" s="40" t="s">
        <v>3</v>
      </c>
      <c r="W2" s="40" t="s">
        <v>196</v>
      </c>
      <c r="X2" s="40" t="s">
        <v>3</v>
      </c>
      <c r="Y2" s="40" t="s">
        <v>95</v>
      </c>
      <c r="Z2" s="40" t="s">
        <v>92</v>
      </c>
      <c r="AA2" s="40" t="s">
        <v>200</v>
      </c>
      <c r="AB2" s="40" t="s">
        <v>3</v>
      </c>
      <c r="AC2" s="40" t="s">
        <v>201</v>
      </c>
      <c r="AD2" s="40" t="s">
        <v>3</v>
      </c>
      <c r="AE2" s="40" t="s">
        <v>202</v>
      </c>
      <c r="AF2" s="40" t="s">
        <v>3</v>
      </c>
      <c r="AG2" s="40" t="s">
        <v>95</v>
      </c>
      <c r="AH2" s="40" t="s">
        <v>92</v>
      </c>
      <c r="AI2" s="42" t="s">
        <v>205</v>
      </c>
    </row>
    <row r="3" spans="1:36" ht="63.9" customHeight="1" thickBot="1" x14ac:dyDescent="0.3">
      <c r="A3" s="169" t="s">
        <v>61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8"/>
    </row>
    <row r="4" spans="1:36" ht="63.9" customHeight="1" thickBot="1" x14ac:dyDescent="0.3">
      <c r="A4" s="77" t="s">
        <v>61</v>
      </c>
      <c r="B4" s="101">
        <v>18500</v>
      </c>
      <c r="C4" s="104">
        <v>18500</v>
      </c>
      <c r="D4" s="24">
        <f>(C4/B4)*100</f>
        <v>100</v>
      </c>
      <c r="E4" s="20">
        <v>18500</v>
      </c>
      <c r="F4" s="24">
        <f>(E4/C4)*100</f>
        <v>100</v>
      </c>
      <c r="G4" s="24">
        <v>15300</v>
      </c>
      <c r="H4" s="24">
        <f>(G4/E4)*100</f>
        <v>82.702702702702709</v>
      </c>
      <c r="I4" s="24">
        <f>(C4+E4+G4)/3</f>
        <v>17433.333333333332</v>
      </c>
      <c r="J4" s="24">
        <f>(D4+F4+H4)/3</f>
        <v>94.234234234234236</v>
      </c>
      <c r="K4" s="23">
        <v>13700</v>
      </c>
      <c r="L4" s="22">
        <f>(K4/G4)*100</f>
        <v>89.542483660130728</v>
      </c>
      <c r="M4" s="23">
        <v>13700</v>
      </c>
      <c r="N4" s="22">
        <f>(M4/K4)*100</f>
        <v>100</v>
      </c>
      <c r="O4" s="23">
        <v>14300</v>
      </c>
      <c r="P4" s="22">
        <f>O4/M4*100</f>
        <v>104.37956204379562</v>
      </c>
      <c r="Q4" s="22">
        <f>(K4+M4+O4)/3</f>
        <v>13900</v>
      </c>
      <c r="R4" s="22">
        <f>(L4+N4+P4)/3</f>
        <v>97.974015234642124</v>
      </c>
      <c r="S4" s="23">
        <v>14300</v>
      </c>
      <c r="T4" s="22">
        <f>S4/O4*100</f>
        <v>100</v>
      </c>
      <c r="U4" s="23">
        <v>14300</v>
      </c>
      <c r="V4" s="22">
        <f>U4/S4*100</f>
        <v>100</v>
      </c>
      <c r="W4" s="22">
        <v>16900</v>
      </c>
      <c r="X4" s="22">
        <f>W4/U4*100</f>
        <v>118.18181818181819</v>
      </c>
      <c r="Y4" s="22">
        <f>(S4+U4+W4)/3</f>
        <v>15166.666666666666</v>
      </c>
      <c r="Z4" s="22">
        <f>(X4+V4+T4)/3</f>
        <v>106.06060606060606</v>
      </c>
      <c r="AA4" s="22">
        <v>16900</v>
      </c>
      <c r="AB4" s="22">
        <f t="shared" ref="AB4" si="0">(AA4/W4)*100</f>
        <v>100</v>
      </c>
      <c r="AC4" s="22">
        <v>16900</v>
      </c>
      <c r="AD4" s="22">
        <f>AC4/AA4*100</f>
        <v>100</v>
      </c>
      <c r="AE4" s="22">
        <v>18500</v>
      </c>
      <c r="AF4" s="22">
        <f>AE4/AC4*100</f>
        <v>109.46745562130178</v>
      </c>
      <c r="AG4" s="22">
        <f>(AA4+AC4+AE4)/3</f>
        <v>17433.333333333332</v>
      </c>
      <c r="AH4" s="22">
        <f>(AB4+AD4+AF4)/3</f>
        <v>103.15581854043393</v>
      </c>
      <c r="AI4" s="34">
        <f>(I4+Q4+Y4+AG4)/4</f>
        <v>15983.333333333332</v>
      </c>
    </row>
    <row r="5" spans="1:36" ht="63.9" customHeight="1" thickBot="1" x14ac:dyDescent="0.3">
      <c r="A5" s="78" t="s">
        <v>14</v>
      </c>
      <c r="B5" s="101">
        <f>SUM(B4)</f>
        <v>18500</v>
      </c>
      <c r="C5" s="105">
        <f>SUM(C4)</f>
        <v>18500</v>
      </c>
      <c r="D5" s="28">
        <v>100</v>
      </c>
      <c r="E5" s="54">
        <f>SUM(E4)</f>
        <v>18500</v>
      </c>
      <c r="F5" s="28">
        <v>100</v>
      </c>
      <c r="G5" s="28">
        <f>SUM(G4)</f>
        <v>15300</v>
      </c>
      <c r="H5" s="28">
        <f>(G5/E5)*100</f>
        <v>82.702702702702709</v>
      </c>
      <c r="I5" s="28">
        <f>(C5+E5+G5)/3</f>
        <v>17433.333333333332</v>
      </c>
      <c r="J5" s="28">
        <f>(D5+F5+H5)/3</f>
        <v>94.234234234234236</v>
      </c>
      <c r="K5" s="26">
        <f>SUM(K4)</f>
        <v>13700</v>
      </c>
      <c r="L5" s="25">
        <f>(K5/G5)*100</f>
        <v>89.542483660130728</v>
      </c>
      <c r="M5" s="26">
        <f>SUM(M4)</f>
        <v>13700</v>
      </c>
      <c r="N5" s="25">
        <f>(M5/K5)*100</f>
        <v>100</v>
      </c>
      <c r="O5" s="26">
        <f>SUM(O4)</f>
        <v>14300</v>
      </c>
      <c r="P5" s="25">
        <f>O5/M5*100</f>
        <v>104.37956204379562</v>
      </c>
      <c r="Q5" s="25">
        <f>(K5+M5+O5)/3</f>
        <v>13900</v>
      </c>
      <c r="R5" s="25">
        <f>(L5+N5+P5)/3</f>
        <v>97.974015234642124</v>
      </c>
      <c r="S5" s="26">
        <f t="shared" ref="S5" si="1">SUM(S4)</f>
        <v>14300</v>
      </c>
      <c r="T5" s="25">
        <f>S5/O5*100</f>
        <v>100</v>
      </c>
      <c r="U5" s="26">
        <f t="shared" ref="U5" si="2">SUM(U4)</f>
        <v>14300</v>
      </c>
      <c r="V5" s="25">
        <f t="shared" ref="V5" si="3">U5/S5*100</f>
        <v>100</v>
      </c>
      <c r="W5" s="25">
        <f>SUM(W4)</f>
        <v>16900</v>
      </c>
      <c r="X5" s="25">
        <f>W5/U5*100</f>
        <v>118.18181818181819</v>
      </c>
      <c r="Y5" s="25">
        <f>(S5+U5+W5)/3</f>
        <v>15166.666666666666</v>
      </c>
      <c r="Z5" s="25">
        <f>(X5+V5+T5)/3</f>
        <v>106.06060606060606</v>
      </c>
      <c r="AA5" s="25">
        <f>SUM(AA4)</f>
        <v>16900</v>
      </c>
      <c r="AB5" s="25">
        <f>(AA5/W5)*100</f>
        <v>100</v>
      </c>
      <c r="AC5" s="25">
        <f>SUM(AC4)</f>
        <v>16900</v>
      </c>
      <c r="AD5" s="25">
        <f>AC5/AA5*100</f>
        <v>100</v>
      </c>
      <c r="AE5" s="25">
        <f>SUM(AE4)</f>
        <v>18500</v>
      </c>
      <c r="AF5" s="22">
        <f>AE5/AC5*100</f>
        <v>109.46745562130178</v>
      </c>
      <c r="AG5" s="22">
        <f>(AA5+AC5+AE5)/3</f>
        <v>17433.333333333332</v>
      </c>
      <c r="AH5" s="22">
        <f>(AB5+AD5+AF5)/3</f>
        <v>103.15581854043393</v>
      </c>
      <c r="AI5" s="34">
        <f>(I5+Q5+Y5+AG5)/4</f>
        <v>15983.333333333332</v>
      </c>
    </row>
    <row r="6" spans="1:36" ht="63.9" customHeight="1" thickBot="1" x14ac:dyDescent="0.3">
      <c r="A6" s="126" t="s">
        <v>62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8"/>
    </row>
    <row r="7" spans="1:36" ht="63.9" customHeight="1" thickBot="1" x14ac:dyDescent="0.3">
      <c r="A7" s="171" t="s">
        <v>63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3"/>
    </row>
    <row r="8" spans="1:36" ht="63.9" customHeight="1" thickBot="1" x14ac:dyDescent="0.3">
      <c r="A8" s="77" t="s">
        <v>190</v>
      </c>
      <c r="B8" s="101">
        <v>700000</v>
      </c>
      <c r="C8" s="104">
        <v>700000</v>
      </c>
      <c r="D8" s="24">
        <f t="shared" ref="D8:D13" si="4">(C8/B8)*100</f>
        <v>100</v>
      </c>
      <c r="E8" s="20">
        <v>700000</v>
      </c>
      <c r="F8" s="24">
        <f>(E8/C8)*100</f>
        <v>100</v>
      </c>
      <c r="G8" s="20">
        <v>700000</v>
      </c>
      <c r="H8" s="24">
        <f>(G8/E8)*100</f>
        <v>100</v>
      </c>
      <c r="I8" s="24">
        <f>(C8+E8+G8)/3</f>
        <v>700000</v>
      </c>
      <c r="J8" s="24">
        <f>(D8+F8+H8)/3</f>
        <v>100</v>
      </c>
      <c r="K8" s="23">
        <v>600000</v>
      </c>
      <c r="L8" s="22">
        <f t="shared" ref="L8:L12" si="5">(K8/G8)*100</f>
        <v>85.714285714285708</v>
      </c>
      <c r="M8" s="23">
        <v>600000</v>
      </c>
      <c r="N8" s="22">
        <f>(M8/K8)*100</f>
        <v>100</v>
      </c>
      <c r="O8" s="23">
        <v>628000</v>
      </c>
      <c r="P8" s="22">
        <f>O8/M8*100</f>
        <v>104.66666666666666</v>
      </c>
      <c r="Q8" s="22">
        <f>(K8+M8+O8)/3</f>
        <v>609333.33333333337</v>
      </c>
      <c r="R8" s="22">
        <f>(L8+N8+P8)/3</f>
        <v>96.793650793650798</v>
      </c>
      <c r="S8" s="23">
        <v>628000</v>
      </c>
      <c r="T8" s="22">
        <f t="shared" ref="T8:T22" si="6">S8/O8*100</f>
        <v>100</v>
      </c>
      <c r="U8" s="23">
        <v>628000</v>
      </c>
      <c r="V8" s="22">
        <f t="shared" ref="V8:V9" si="7">U8/S8*100</f>
        <v>100</v>
      </c>
      <c r="W8" s="23">
        <v>628000</v>
      </c>
      <c r="X8" s="22">
        <f>W8/U8*100</f>
        <v>100</v>
      </c>
      <c r="Y8" s="22">
        <f t="shared" ref="Y8:Y13" si="8">(S8+U8+W8)/3</f>
        <v>628000</v>
      </c>
      <c r="Z8" s="22">
        <f>(X8+V8+T8)/3</f>
        <v>100</v>
      </c>
      <c r="AA8" s="23">
        <v>628000</v>
      </c>
      <c r="AB8" s="22">
        <f t="shared" ref="AB8:AB13" si="9">(AA8/W8)*100</f>
        <v>100</v>
      </c>
      <c r="AC8" s="23">
        <v>628000</v>
      </c>
      <c r="AD8" s="22">
        <f>AC8/AA8*100</f>
        <v>100</v>
      </c>
      <c r="AE8" s="22">
        <v>700000</v>
      </c>
      <c r="AF8" s="22">
        <f>AE8/AC8*100</f>
        <v>111.46496815286623</v>
      </c>
      <c r="AG8" s="22">
        <f>(AA8+AC8+AE8)/3</f>
        <v>652000</v>
      </c>
      <c r="AH8" s="22">
        <f>(AB8+AD8+AF8)/3</f>
        <v>103.82165605095541</v>
      </c>
      <c r="AI8" s="34">
        <f>(I8+Q8+Y8+AG8)/4</f>
        <v>647333.33333333337</v>
      </c>
    </row>
    <row r="9" spans="1:36" ht="63.9" customHeight="1" thickBot="1" x14ac:dyDescent="0.3">
      <c r="A9" s="77" t="s">
        <v>189</v>
      </c>
      <c r="B9" s="101">
        <v>820000</v>
      </c>
      <c r="C9" s="104">
        <v>820000</v>
      </c>
      <c r="D9" s="24">
        <f t="shared" si="4"/>
        <v>100</v>
      </c>
      <c r="E9" s="20">
        <v>820000</v>
      </c>
      <c r="F9" s="24">
        <f t="shared" ref="F9:H13" si="10">(E9/C9)*100</f>
        <v>100</v>
      </c>
      <c r="G9" s="20">
        <v>820000</v>
      </c>
      <c r="H9" s="24">
        <f t="shared" si="10"/>
        <v>100</v>
      </c>
      <c r="I9" s="24">
        <f>(C9+E9+G9)/3</f>
        <v>820000</v>
      </c>
      <c r="J9" s="24">
        <f>(D9+F9+H9)/3</f>
        <v>100</v>
      </c>
      <c r="K9" s="23">
        <v>400000</v>
      </c>
      <c r="L9" s="22">
        <f t="shared" si="5"/>
        <v>48.780487804878049</v>
      </c>
      <c r="M9" s="23">
        <v>400000</v>
      </c>
      <c r="N9" s="22">
        <f t="shared" ref="N9:N12" si="11">(M9/K9)*100</f>
        <v>100</v>
      </c>
      <c r="O9" s="23">
        <v>720000</v>
      </c>
      <c r="P9" s="22">
        <f>O9/M9*100</f>
        <v>180</v>
      </c>
      <c r="Q9" s="22">
        <f>(K9+M9+O9)/3</f>
        <v>506666.66666666669</v>
      </c>
      <c r="R9" s="22">
        <f>(L9+N9+P9)/3</f>
        <v>109.59349593495934</v>
      </c>
      <c r="S9" s="23">
        <v>720000</v>
      </c>
      <c r="T9" s="22">
        <f t="shared" si="6"/>
        <v>100</v>
      </c>
      <c r="U9" s="23">
        <v>720000</v>
      </c>
      <c r="V9" s="22">
        <f t="shared" si="7"/>
        <v>100</v>
      </c>
      <c r="W9" s="23">
        <v>720000</v>
      </c>
      <c r="X9" s="22">
        <f>W9/U9*100</f>
        <v>100</v>
      </c>
      <c r="Y9" s="22">
        <f t="shared" si="8"/>
        <v>720000</v>
      </c>
      <c r="Z9" s="22">
        <f t="shared" ref="Z9:Z13" si="12">(X9+V9+T9)/3</f>
        <v>100</v>
      </c>
      <c r="AA9" s="23">
        <v>720000</v>
      </c>
      <c r="AB9" s="22">
        <f t="shared" si="9"/>
        <v>100</v>
      </c>
      <c r="AC9" s="23">
        <v>720000</v>
      </c>
      <c r="AD9" s="22">
        <f>AC9/AA9*100</f>
        <v>100</v>
      </c>
      <c r="AE9" s="22">
        <v>820000</v>
      </c>
      <c r="AF9" s="22">
        <f t="shared" ref="AF9:AF12" si="13">AE9/AC9*100</f>
        <v>113.88888888888889</v>
      </c>
      <c r="AG9" s="22">
        <f t="shared" ref="AG9:AG12" si="14">(AA9+AC9+AE9)/3</f>
        <v>753333.33333333337</v>
      </c>
      <c r="AH9" s="22">
        <f t="shared" ref="AH9:AH32" si="15">(AB9+AD9+AF9)/3</f>
        <v>104.62962962962963</v>
      </c>
      <c r="AI9" s="34">
        <f t="shared" ref="AI9:AI13" si="16">(I9+Q9+Y9+AG9)/4</f>
        <v>700000</v>
      </c>
    </row>
    <row r="10" spans="1:36" ht="63.9" customHeight="1" thickBot="1" x14ac:dyDescent="0.3">
      <c r="A10" s="77" t="s">
        <v>186</v>
      </c>
      <c r="B10" s="101">
        <v>0</v>
      </c>
      <c r="C10" s="104">
        <v>0</v>
      </c>
      <c r="D10" s="24">
        <v>0</v>
      </c>
      <c r="E10" s="20">
        <v>0</v>
      </c>
      <c r="F10" s="24">
        <v>0</v>
      </c>
      <c r="G10" s="20">
        <v>0</v>
      </c>
      <c r="H10" s="24">
        <v>0</v>
      </c>
      <c r="I10" s="24">
        <v>0</v>
      </c>
      <c r="J10" s="24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2">
        <f t="shared" si="8"/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2">
        <v>0</v>
      </c>
      <c r="AG10" s="22">
        <f t="shared" si="14"/>
        <v>0</v>
      </c>
      <c r="AH10" s="22">
        <f t="shared" si="15"/>
        <v>0</v>
      </c>
      <c r="AI10" s="34">
        <f t="shared" si="16"/>
        <v>0</v>
      </c>
    </row>
    <row r="11" spans="1:36" ht="63.9" customHeight="1" thickBot="1" x14ac:dyDescent="0.3">
      <c r="A11" s="77" t="s">
        <v>187</v>
      </c>
      <c r="B11" s="101">
        <v>967500</v>
      </c>
      <c r="C11" s="104">
        <v>967500</v>
      </c>
      <c r="D11" s="24">
        <f t="shared" si="4"/>
        <v>100</v>
      </c>
      <c r="E11" s="20">
        <v>967500</v>
      </c>
      <c r="F11" s="24">
        <f t="shared" si="10"/>
        <v>100</v>
      </c>
      <c r="G11" s="20">
        <v>967500</v>
      </c>
      <c r="H11" s="24">
        <f t="shared" si="10"/>
        <v>100</v>
      </c>
      <c r="I11" s="24">
        <f t="shared" ref="I11:J13" si="17">(C11+E11+G11)/3</f>
        <v>967500</v>
      </c>
      <c r="J11" s="24">
        <f t="shared" si="17"/>
        <v>100</v>
      </c>
      <c r="K11" s="23">
        <v>900000</v>
      </c>
      <c r="L11" s="22">
        <f t="shared" si="5"/>
        <v>93.023255813953483</v>
      </c>
      <c r="M11" s="23">
        <v>900000</v>
      </c>
      <c r="N11" s="22">
        <f t="shared" si="11"/>
        <v>100</v>
      </c>
      <c r="O11" s="23">
        <v>851000</v>
      </c>
      <c r="P11" s="22">
        <f>O11/M11*100</f>
        <v>94.555555555555557</v>
      </c>
      <c r="Q11" s="22">
        <f t="shared" ref="Q11:R13" si="18">(K11+M11+O11)/3</f>
        <v>883666.66666666663</v>
      </c>
      <c r="R11" s="22">
        <f t="shared" si="18"/>
        <v>95.859603789836342</v>
      </c>
      <c r="S11" s="23">
        <v>851000</v>
      </c>
      <c r="T11" s="22">
        <f t="shared" si="6"/>
        <v>100</v>
      </c>
      <c r="U11" s="23">
        <v>851000</v>
      </c>
      <c r="V11" s="22">
        <f t="shared" ref="V11:V13" si="19">U11/S11*100</f>
        <v>100</v>
      </c>
      <c r="W11" s="23">
        <v>851000</v>
      </c>
      <c r="X11" s="22">
        <f>W11/U11*100</f>
        <v>100</v>
      </c>
      <c r="Y11" s="22">
        <f t="shared" si="8"/>
        <v>851000</v>
      </c>
      <c r="Z11" s="22">
        <f t="shared" si="12"/>
        <v>100</v>
      </c>
      <c r="AA11" s="23">
        <v>851000</v>
      </c>
      <c r="AB11" s="22">
        <f t="shared" si="9"/>
        <v>100</v>
      </c>
      <c r="AC11" s="23">
        <v>851000</v>
      </c>
      <c r="AD11" s="22">
        <f>AC11/AA11*100</f>
        <v>100</v>
      </c>
      <c r="AE11" s="22">
        <v>967500</v>
      </c>
      <c r="AF11" s="22">
        <f t="shared" si="13"/>
        <v>113.689776733255</v>
      </c>
      <c r="AG11" s="22">
        <f t="shared" si="14"/>
        <v>889833.33333333337</v>
      </c>
      <c r="AH11" s="22">
        <f t="shared" si="15"/>
        <v>104.56325891108501</v>
      </c>
      <c r="AI11" s="34">
        <f t="shared" si="16"/>
        <v>898000</v>
      </c>
    </row>
    <row r="12" spans="1:36" ht="63.9" customHeight="1" thickBot="1" x14ac:dyDescent="0.3">
      <c r="A12" s="77" t="s">
        <v>188</v>
      </c>
      <c r="B12" s="101">
        <v>60000</v>
      </c>
      <c r="C12" s="104">
        <v>60000</v>
      </c>
      <c r="D12" s="24">
        <f t="shared" si="4"/>
        <v>100</v>
      </c>
      <c r="E12" s="20">
        <v>60000</v>
      </c>
      <c r="F12" s="24">
        <f t="shared" si="10"/>
        <v>100</v>
      </c>
      <c r="G12" s="20">
        <v>60000</v>
      </c>
      <c r="H12" s="24">
        <f t="shared" si="10"/>
        <v>100</v>
      </c>
      <c r="I12" s="24">
        <f t="shared" si="17"/>
        <v>60000</v>
      </c>
      <c r="J12" s="24">
        <f t="shared" si="17"/>
        <v>100</v>
      </c>
      <c r="K12" s="23">
        <v>45000</v>
      </c>
      <c r="L12" s="22">
        <f t="shared" si="5"/>
        <v>75</v>
      </c>
      <c r="M12" s="23">
        <v>45000</v>
      </c>
      <c r="N12" s="22">
        <f t="shared" si="11"/>
        <v>100</v>
      </c>
      <c r="O12" s="23">
        <v>50000</v>
      </c>
      <c r="P12" s="22">
        <f>O12/M12*100</f>
        <v>111.11111111111111</v>
      </c>
      <c r="Q12" s="22">
        <f t="shared" si="18"/>
        <v>46666.666666666664</v>
      </c>
      <c r="R12" s="22">
        <f t="shared" si="18"/>
        <v>95.370370370370367</v>
      </c>
      <c r="S12" s="23">
        <v>50000</v>
      </c>
      <c r="T12" s="22">
        <f>S12/O12*100</f>
        <v>100</v>
      </c>
      <c r="U12" s="23">
        <v>50000</v>
      </c>
      <c r="V12" s="22">
        <f t="shared" si="19"/>
        <v>100</v>
      </c>
      <c r="W12" s="23">
        <v>50000</v>
      </c>
      <c r="X12" s="22">
        <f>W12/U12*100</f>
        <v>100</v>
      </c>
      <c r="Y12" s="22">
        <f t="shared" si="8"/>
        <v>50000</v>
      </c>
      <c r="Z12" s="22">
        <f t="shared" si="12"/>
        <v>100</v>
      </c>
      <c r="AA12" s="23">
        <v>50000</v>
      </c>
      <c r="AB12" s="22">
        <f t="shared" si="9"/>
        <v>100</v>
      </c>
      <c r="AC12" s="23">
        <v>50000</v>
      </c>
      <c r="AD12" s="22">
        <f>AC12/AA12*100</f>
        <v>100</v>
      </c>
      <c r="AE12" s="22">
        <v>60000</v>
      </c>
      <c r="AF12" s="22">
        <f t="shared" si="13"/>
        <v>120</v>
      </c>
      <c r="AG12" s="22">
        <f t="shared" si="14"/>
        <v>53333.333333333336</v>
      </c>
      <c r="AH12" s="22">
        <f t="shared" si="15"/>
        <v>106.66666666666667</v>
      </c>
      <c r="AI12" s="34">
        <f t="shared" si="16"/>
        <v>52500</v>
      </c>
    </row>
    <row r="13" spans="1:36" ht="63.9" customHeight="1" thickBot="1" x14ac:dyDescent="0.3">
      <c r="A13" s="78" t="s">
        <v>14</v>
      </c>
      <c r="B13" s="101">
        <f>SUM(B8:B12)</f>
        <v>2547500</v>
      </c>
      <c r="C13" s="105">
        <f>SUM(C8:C12)</f>
        <v>2547500</v>
      </c>
      <c r="D13" s="28">
        <f t="shared" si="4"/>
        <v>100</v>
      </c>
      <c r="E13" s="54">
        <f>SUM(E8:E12)</f>
        <v>2547500</v>
      </c>
      <c r="F13" s="28">
        <f t="shared" si="10"/>
        <v>100</v>
      </c>
      <c r="G13" s="54">
        <f>SUM(G8:G12)</f>
        <v>2547500</v>
      </c>
      <c r="H13" s="28">
        <f t="shared" si="10"/>
        <v>100</v>
      </c>
      <c r="I13" s="28">
        <f t="shared" si="17"/>
        <v>2547500</v>
      </c>
      <c r="J13" s="28">
        <f t="shared" si="17"/>
        <v>100</v>
      </c>
      <c r="K13" s="26">
        <f>SUM(K8:K12)</f>
        <v>1945000</v>
      </c>
      <c r="L13" s="25">
        <f>(K13/G13)*100</f>
        <v>76.349362119725214</v>
      </c>
      <c r="M13" s="26">
        <f>SUM(M8:M12)</f>
        <v>1945000</v>
      </c>
      <c r="N13" s="25">
        <f>(M13/K13)*100</f>
        <v>100</v>
      </c>
      <c r="O13" s="26">
        <f>SUM(O8:O12)</f>
        <v>2249000</v>
      </c>
      <c r="P13" s="25">
        <f>O13/M13*100</f>
        <v>115.62982005141389</v>
      </c>
      <c r="Q13" s="25">
        <f t="shared" si="18"/>
        <v>2046333.3333333333</v>
      </c>
      <c r="R13" s="25">
        <f t="shared" si="18"/>
        <v>97.326394057046357</v>
      </c>
      <c r="S13" s="26">
        <f>SUM(S8:S12)</f>
        <v>2249000</v>
      </c>
      <c r="T13" s="25">
        <f>S13/O13*100</f>
        <v>100</v>
      </c>
      <c r="U13" s="26">
        <f t="shared" ref="U13:W13" si="20">SUM(U8:U12)</f>
        <v>2249000</v>
      </c>
      <c r="V13" s="25">
        <f t="shared" si="19"/>
        <v>100</v>
      </c>
      <c r="W13" s="26">
        <f t="shared" si="20"/>
        <v>2249000</v>
      </c>
      <c r="X13" s="25">
        <f>W13/U13*100</f>
        <v>100</v>
      </c>
      <c r="Y13" s="25">
        <f t="shared" si="8"/>
        <v>2249000</v>
      </c>
      <c r="Z13" s="25">
        <f t="shared" si="12"/>
        <v>100</v>
      </c>
      <c r="AA13" s="26">
        <f t="shared" ref="AA13:AC13" si="21">SUM(AA8:AA12)</f>
        <v>2249000</v>
      </c>
      <c r="AB13" s="25">
        <f t="shared" si="9"/>
        <v>100</v>
      </c>
      <c r="AC13" s="26">
        <f t="shared" si="21"/>
        <v>2249000</v>
      </c>
      <c r="AD13" s="25">
        <f>AC13/AA13*100</f>
        <v>100</v>
      </c>
      <c r="AE13" s="25">
        <f>SUM(AE8:AE12)</f>
        <v>2547500</v>
      </c>
      <c r="AF13" s="25">
        <f>AE13/AC13*100</f>
        <v>113.27256558470431</v>
      </c>
      <c r="AG13" s="25">
        <f>(AA13+AC13+AE13)/3</f>
        <v>2348500</v>
      </c>
      <c r="AH13" s="25">
        <f t="shared" si="15"/>
        <v>104.42418852823477</v>
      </c>
      <c r="AI13" s="35">
        <f t="shared" si="16"/>
        <v>2297833.333333333</v>
      </c>
    </row>
    <row r="14" spans="1:36" ht="63.9" customHeight="1" thickBot="1" x14ac:dyDescent="0.3">
      <c r="A14" s="126" t="s">
        <v>64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8"/>
    </row>
    <row r="15" spans="1:36" ht="63.9" customHeight="1" thickBot="1" x14ac:dyDescent="0.3">
      <c r="A15" s="77" t="s">
        <v>155</v>
      </c>
      <c r="B15" s="101">
        <v>75000</v>
      </c>
      <c r="C15" s="104">
        <v>75000</v>
      </c>
      <c r="D15" s="24">
        <f>(C15/B15)*100</f>
        <v>100</v>
      </c>
      <c r="E15" s="20">
        <v>75000</v>
      </c>
      <c r="F15" s="24">
        <f>(E15/C15)*100</f>
        <v>100</v>
      </c>
      <c r="G15" s="20">
        <v>75000</v>
      </c>
      <c r="H15" s="24">
        <f>(G15/E15)*100</f>
        <v>100</v>
      </c>
      <c r="I15" s="24">
        <f t="shared" ref="I15:J17" si="22">(C15+E15+G15)/3</f>
        <v>75000</v>
      </c>
      <c r="J15" s="24">
        <f t="shared" si="22"/>
        <v>100</v>
      </c>
      <c r="K15" s="23">
        <v>55000</v>
      </c>
      <c r="L15" s="22">
        <f t="shared" ref="L15:L22" si="23">(K15/G15)*100</f>
        <v>73.333333333333329</v>
      </c>
      <c r="M15" s="23">
        <v>55000</v>
      </c>
      <c r="N15" s="22">
        <f t="shared" ref="N15:N18" si="24">(M15/K15)*100</f>
        <v>100</v>
      </c>
      <c r="O15" s="23">
        <v>65000</v>
      </c>
      <c r="P15" s="22">
        <f>O15/M15*100</f>
        <v>118.18181818181819</v>
      </c>
      <c r="Q15" s="22">
        <f t="shared" ref="Q15:R18" si="25">(K15+M15+O15)/3</f>
        <v>58333.333333333336</v>
      </c>
      <c r="R15" s="22">
        <f t="shared" si="25"/>
        <v>97.171717171717162</v>
      </c>
      <c r="S15" s="23">
        <v>65000</v>
      </c>
      <c r="T15" s="22">
        <f t="shared" si="6"/>
        <v>100</v>
      </c>
      <c r="U15" s="23">
        <v>65000</v>
      </c>
      <c r="V15" s="22">
        <f t="shared" ref="V15:V18" si="26">U15/S15*100</f>
        <v>100</v>
      </c>
      <c r="W15" s="23">
        <v>65000</v>
      </c>
      <c r="X15" s="22">
        <f t="shared" ref="X15:X18" si="27">W15/U15*100</f>
        <v>100</v>
      </c>
      <c r="Y15" s="22">
        <f t="shared" ref="Y15:Y18" si="28">(S15+U15+W15)/3</f>
        <v>65000</v>
      </c>
      <c r="Z15" s="22">
        <f>(X15+V15+T15)/3</f>
        <v>100</v>
      </c>
      <c r="AA15" s="23">
        <v>65000</v>
      </c>
      <c r="AB15" s="22">
        <f t="shared" ref="AB15:AB18" si="29">(AA15/W15)*100</f>
        <v>100</v>
      </c>
      <c r="AC15" s="23">
        <v>65000</v>
      </c>
      <c r="AD15" s="22">
        <f>AC15/AA15*100</f>
        <v>100</v>
      </c>
      <c r="AE15" s="22">
        <v>75000</v>
      </c>
      <c r="AF15" s="22">
        <f t="shared" ref="AF15:AF18" si="30">AE15/AC15*100</f>
        <v>115.38461538461537</v>
      </c>
      <c r="AG15" s="22">
        <f t="shared" ref="AG15:AG18" si="31">(AA15+AC15+AE15)/3</f>
        <v>68333.333333333328</v>
      </c>
      <c r="AH15" s="22">
        <f t="shared" si="15"/>
        <v>105.12820512820512</v>
      </c>
      <c r="AI15" s="34">
        <f t="shared" ref="AI15:AI18" si="32">(I15+Q15+Y15+AG15)/4</f>
        <v>66666.666666666672</v>
      </c>
    </row>
    <row r="16" spans="1:36" ht="63.9" customHeight="1" thickBot="1" x14ac:dyDescent="0.3">
      <c r="A16" s="77" t="s">
        <v>191</v>
      </c>
      <c r="B16" s="101">
        <v>117500</v>
      </c>
      <c r="C16" s="104">
        <v>117500</v>
      </c>
      <c r="D16" s="24">
        <f>(C16/B16)*100</f>
        <v>100</v>
      </c>
      <c r="E16" s="20">
        <v>117500</v>
      </c>
      <c r="F16" s="24">
        <f t="shared" ref="F16:H20" si="33">(E16/C16)*100</f>
        <v>100</v>
      </c>
      <c r="G16" s="20">
        <v>117500</v>
      </c>
      <c r="H16" s="24">
        <f t="shared" ref="H16:H18" si="34">(G16/E16)*100</f>
        <v>100</v>
      </c>
      <c r="I16" s="24">
        <f t="shared" si="22"/>
        <v>117500</v>
      </c>
      <c r="J16" s="24">
        <f t="shared" si="22"/>
        <v>100</v>
      </c>
      <c r="K16" s="23">
        <v>75000</v>
      </c>
      <c r="L16" s="22">
        <f t="shared" si="23"/>
        <v>63.829787234042556</v>
      </c>
      <c r="M16" s="23">
        <v>75000</v>
      </c>
      <c r="N16" s="22">
        <f t="shared" si="24"/>
        <v>100</v>
      </c>
      <c r="O16" s="23">
        <v>109000</v>
      </c>
      <c r="P16" s="22">
        <f>O16/M16*100</f>
        <v>145.33333333333334</v>
      </c>
      <c r="Q16" s="22">
        <f t="shared" si="25"/>
        <v>86333.333333333328</v>
      </c>
      <c r="R16" s="22">
        <f t="shared" si="25"/>
        <v>103.05437352245865</v>
      </c>
      <c r="S16" s="23">
        <v>109000</v>
      </c>
      <c r="T16" s="22">
        <f t="shared" si="6"/>
        <v>100</v>
      </c>
      <c r="U16" s="23">
        <v>109000</v>
      </c>
      <c r="V16" s="22">
        <f t="shared" si="26"/>
        <v>100</v>
      </c>
      <c r="W16" s="23">
        <v>109000</v>
      </c>
      <c r="X16" s="22">
        <f t="shared" si="27"/>
        <v>100</v>
      </c>
      <c r="Y16" s="22">
        <f t="shared" si="28"/>
        <v>109000</v>
      </c>
      <c r="Z16" s="22">
        <f>(X16+V16+T16)/3</f>
        <v>100</v>
      </c>
      <c r="AA16" s="23">
        <v>109000</v>
      </c>
      <c r="AB16" s="22">
        <f t="shared" si="29"/>
        <v>100</v>
      </c>
      <c r="AC16" s="23">
        <v>109000</v>
      </c>
      <c r="AD16" s="22">
        <f>AC16/AA16*100</f>
        <v>100</v>
      </c>
      <c r="AE16" s="22">
        <v>117500</v>
      </c>
      <c r="AF16" s="22">
        <f t="shared" si="30"/>
        <v>107.79816513761469</v>
      </c>
      <c r="AG16" s="22">
        <f t="shared" si="31"/>
        <v>111833.33333333333</v>
      </c>
      <c r="AH16" s="22">
        <f t="shared" si="15"/>
        <v>102.59938837920488</v>
      </c>
      <c r="AI16" s="34">
        <f t="shared" si="32"/>
        <v>106166.66666666666</v>
      </c>
    </row>
    <row r="17" spans="1:36" ht="63.9" customHeight="1" thickBot="1" x14ac:dyDescent="0.3">
      <c r="A17" s="78" t="s">
        <v>192</v>
      </c>
      <c r="B17" s="101">
        <v>360000</v>
      </c>
      <c r="C17" s="104">
        <v>360000</v>
      </c>
      <c r="D17" s="24">
        <f>(C17/B17)*100</f>
        <v>100</v>
      </c>
      <c r="E17" s="20">
        <v>360000</v>
      </c>
      <c r="F17" s="24">
        <f t="shared" si="33"/>
        <v>100</v>
      </c>
      <c r="G17" s="20">
        <v>360000</v>
      </c>
      <c r="H17" s="24">
        <f t="shared" si="34"/>
        <v>100</v>
      </c>
      <c r="I17" s="24">
        <f t="shared" si="22"/>
        <v>360000</v>
      </c>
      <c r="J17" s="24">
        <f t="shared" si="22"/>
        <v>100</v>
      </c>
      <c r="K17" s="23">
        <v>300000</v>
      </c>
      <c r="L17" s="22">
        <f t="shared" si="23"/>
        <v>83.333333333333343</v>
      </c>
      <c r="M17" s="23">
        <v>300000</v>
      </c>
      <c r="N17" s="22">
        <f t="shared" si="24"/>
        <v>100</v>
      </c>
      <c r="O17" s="23">
        <v>314000</v>
      </c>
      <c r="P17" s="22">
        <f>O17/M17*100</f>
        <v>104.66666666666666</v>
      </c>
      <c r="Q17" s="22">
        <f t="shared" si="25"/>
        <v>304666.66666666669</v>
      </c>
      <c r="R17" s="22">
        <f t="shared" si="25"/>
        <v>96</v>
      </c>
      <c r="S17" s="23">
        <v>314000</v>
      </c>
      <c r="T17" s="22">
        <f t="shared" si="6"/>
        <v>100</v>
      </c>
      <c r="U17" s="23">
        <v>314000</v>
      </c>
      <c r="V17" s="22">
        <f t="shared" si="26"/>
        <v>100</v>
      </c>
      <c r="W17" s="23">
        <v>314000</v>
      </c>
      <c r="X17" s="22">
        <f t="shared" si="27"/>
        <v>100</v>
      </c>
      <c r="Y17" s="22">
        <f t="shared" si="28"/>
        <v>314000</v>
      </c>
      <c r="Z17" s="22">
        <f>(X17+V17+T17)/3</f>
        <v>100</v>
      </c>
      <c r="AA17" s="23">
        <v>314000</v>
      </c>
      <c r="AB17" s="22">
        <f t="shared" si="29"/>
        <v>100</v>
      </c>
      <c r="AC17" s="23">
        <v>314000</v>
      </c>
      <c r="AD17" s="22">
        <f>AC17/AA17*100</f>
        <v>100</v>
      </c>
      <c r="AE17" s="22">
        <v>360000</v>
      </c>
      <c r="AF17" s="22">
        <f t="shared" si="30"/>
        <v>114.64968152866241</v>
      </c>
      <c r="AG17" s="22">
        <f t="shared" si="31"/>
        <v>329333.33333333331</v>
      </c>
      <c r="AH17" s="22">
        <f t="shared" si="15"/>
        <v>104.88322717622081</v>
      </c>
      <c r="AI17" s="34">
        <f t="shared" si="32"/>
        <v>327000</v>
      </c>
    </row>
    <row r="18" spans="1:36" ht="63.9" customHeight="1" thickBot="1" x14ac:dyDescent="0.3">
      <c r="A18" s="78" t="s">
        <v>14</v>
      </c>
      <c r="B18" s="101">
        <f>SUM(B15:B17)</f>
        <v>552500</v>
      </c>
      <c r="C18" s="105">
        <f>SUM(C15:C17)</f>
        <v>552500</v>
      </c>
      <c r="D18" s="28">
        <f>(C18/B18)*100</f>
        <v>100</v>
      </c>
      <c r="E18" s="54">
        <f>SUM(E15:E17)</f>
        <v>552500</v>
      </c>
      <c r="F18" s="28">
        <f t="shared" si="33"/>
        <v>100</v>
      </c>
      <c r="G18" s="54">
        <f>SUM(G15:G17)</f>
        <v>552500</v>
      </c>
      <c r="H18" s="28">
        <f t="shared" si="34"/>
        <v>100</v>
      </c>
      <c r="I18" s="28">
        <f>SUM(I15:I17)</f>
        <v>552500</v>
      </c>
      <c r="J18" s="28">
        <f>(D18+F18+H18)/3</f>
        <v>100</v>
      </c>
      <c r="K18" s="26">
        <f>SUM(K15:K17)</f>
        <v>430000</v>
      </c>
      <c r="L18" s="25">
        <f t="shared" si="23"/>
        <v>77.828054298642542</v>
      </c>
      <c r="M18" s="26">
        <f>SUM(M15:M17)</f>
        <v>430000</v>
      </c>
      <c r="N18" s="25">
        <f t="shared" si="24"/>
        <v>100</v>
      </c>
      <c r="O18" s="26">
        <f>SUM(O15:O17)</f>
        <v>488000</v>
      </c>
      <c r="P18" s="25">
        <f>O18/M18*100</f>
        <v>113.48837209302324</v>
      </c>
      <c r="Q18" s="25">
        <f t="shared" si="25"/>
        <v>449333.33333333331</v>
      </c>
      <c r="R18" s="25">
        <f t="shared" si="25"/>
        <v>97.105475463888595</v>
      </c>
      <c r="S18" s="26">
        <f t="shared" ref="S18" si="35">SUM(S15:S17)</f>
        <v>488000</v>
      </c>
      <c r="T18" s="25">
        <f t="shared" si="6"/>
        <v>100</v>
      </c>
      <c r="U18" s="26">
        <f t="shared" ref="U18:W18" si="36">SUM(U15:U17)</f>
        <v>488000</v>
      </c>
      <c r="V18" s="25">
        <f t="shared" si="26"/>
        <v>100</v>
      </c>
      <c r="W18" s="26">
        <f t="shared" si="36"/>
        <v>488000</v>
      </c>
      <c r="X18" s="25">
        <f t="shared" si="27"/>
        <v>100</v>
      </c>
      <c r="Y18" s="25">
        <f t="shared" si="28"/>
        <v>488000</v>
      </c>
      <c r="Z18" s="25">
        <f t="shared" ref="Z18" si="37">(X18+V18+T18)/3</f>
        <v>100</v>
      </c>
      <c r="AA18" s="26">
        <f t="shared" ref="AA18:AC18" si="38">SUM(AA15:AA17)</f>
        <v>488000</v>
      </c>
      <c r="AB18" s="25">
        <f t="shared" si="29"/>
        <v>100</v>
      </c>
      <c r="AC18" s="26">
        <f t="shared" si="38"/>
        <v>488000</v>
      </c>
      <c r="AD18" s="25">
        <f>AC18/AA18*100</f>
        <v>100</v>
      </c>
      <c r="AE18" s="25">
        <f>SUM(AE15:AE17)</f>
        <v>552500</v>
      </c>
      <c r="AF18" s="25">
        <f t="shared" si="30"/>
        <v>113.2172131147541</v>
      </c>
      <c r="AG18" s="25">
        <f t="shared" si="31"/>
        <v>509500</v>
      </c>
      <c r="AH18" s="25">
        <f t="shared" si="15"/>
        <v>104.40573770491802</v>
      </c>
      <c r="AI18" s="35">
        <f t="shared" si="32"/>
        <v>499833.33333333331</v>
      </c>
    </row>
    <row r="19" spans="1:36" ht="63.9" customHeight="1" thickBot="1" x14ac:dyDescent="0.3">
      <c r="A19" s="126" t="s">
        <v>67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8"/>
    </row>
    <row r="20" spans="1:36" ht="63.9" customHeight="1" thickBot="1" x14ac:dyDescent="0.3">
      <c r="A20" s="81" t="s">
        <v>184</v>
      </c>
      <c r="B20" s="82">
        <v>21000</v>
      </c>
      <c r="C20" s="82">
        <v>21000</v>
      </c>
      <c r="D20" s="83">
        <f>(C20/B20)*100</f>
        <v>100</v>
      </c>
      <c r="E20" s="82">
        <v>21000</v>
      </c>
      <c r="F20" s="83">
        <f t="shared" si="33"/>
        <v>100</v>
      </c>
      <c r="G20" s="82">
        <v>21000</v>
      </c>
      <c r="H20" s="83">
        <f t="shared" si="33"/>
        <v>100</v>
      </c>
      <c r="I20" s="83">
        <f t="shared" ref="I20:J22" si="39">(C20+E20+G20)/3</f>
        <v>21000</v>
      </c>
      <c r="J20" s="83">
        <f t="shared" si="39"/>
        <v>100</v>
      </c>
      <c r="K20" s="84">
        <v>24000</v>
      </c>
      <c r="L20" s="22">
        <f t="shared" si="23"/>
        <v>114.28571428571428</v>
      </c>
      <c r="M20" s="23">
        <v>24000</v>
      </c>
      <c r="N20" s="22">
        <f t="shared" ref="N20:N22" si="40">(M20/K20)*100</f>
        <v>100</v>
      </c>
      <c r="O20" s="23">
        <v>21000</v>
      </c>
      <c r="P20" s="22">
        <f>O20/M20*100</f>
        <v>87.5</v>
      </c>
      <c r="Q20" s="22">
        <f t="shared" ref="Q20:R22" si="41">(K20+M20+O20)/3</f>
        <v>23000</v>
      </c>
      <c r="R20" s="22">
        <f t="shared" si="41"/>
        <v>100.59523809523809</v>
      </c>
      <c r="S20" s="23">
        <v>21000</v>
      </c>
      <c r="T20" s="22">
        <f t="shared" si="6"/>
        <v>100</v>
      </c>
      <c r="U20" s="23">
        <v>21000</v>
      </c>
      <c r="V20" s="22">
        <f t="shared" ref="V20:V22" si="42">U20/S20*100</f>
        <v>100</v>
      </c>
      <c r="W20" s="23">
        <v>21000</v>
      </c>
      <c r="X20" s="22">
        <f t="shared" ref="X20:X22" si="43">W20/U20*100</f>
        <v>100</v>
      </c>
      <c r="Y20" s="22">
        <f t="shared" ref="Y20:Y22" si="44">(S20+U20+W20)/3</f>
        <v>21000</v>
      </c>
      <c r="Z20" s="22">
        <f>(X20+V20+T20)/3</f>
        <v>100</v>
      </c>
      <c r="AA20" s="23">
        <v>21000</v>
      </c>
      <c r="AB20" s="22">
        <f t="shared" ref="AB20:AB22" si="45">(AA20/W20)*100</f>
        <v>100</v>
      </c>
      <c r="AC20" s="23">
        <v>21000</v>
      </c>
      <c r="AD20" s="22">
        <f>AC20/AA20*100</f>
        <v>100</v>
      </c>
      <c r="AE20" s="22">
        <v>21000</v>
      </c>
      <c r="AF20" s="22">
        <f t="shared" ref="AF20:AF29" si="46">AE20/AC20*100</f>
        <v>100</v>
      </c>
      <c r="AG20" s="22">
        <f t="shared" ref="AG20:AG22" si="47">(AA20+AC20+AE20)/3</f>
        <v>21000</v>
      </c>
      <c r="AH20" s="22">
        <f t="shared" si="15"/>
        <v>100</v>
      </c>
      <c r="AI20" s="34">
        <f t="shared" ref="AI20:AI22" si="48">(I20+Q20+Y20+AG20)/4</f>
        <v>21500</v>
      </c>
    </row>
    <row r="21" spans="1:36" ht="63.9" customHeight="1" thickBot="1" x14ac:dyDescent="0.3">
      <c r="A21" s="94" t="s">
        <v>185</v>
      </c>
      <c r="B21" s="95">
        <v>5200</v>
      </c>
      <c r="C21" s="95">
        <v>5200</v>
      </c>
      <c r="D21" s="96">
        <f>(C21/B21)*100</f>
        <v>100</v>
      </c>
      <c r="E21" s="95">
        <v>5200</v>
      </c>
      <c r="F21" s="96">
        <f>(E21/C21)*100</f>
        <v>100</v>
      </c>
      <c r="G21" s="95">
        <v>5200</v>
      </c>
      <c r="H21" s="96">
        <f>(G21/E21)*100</f>
        <v>100</v>
      </c>
      <c r="I21" s="96">
        <f t="shared" si="39"/>
        <v>5200</v>
      </c>
      <c r="J21" s="96">
        <f t="shared" si="39"/>
        <v>100</v>
      </c>
      <c r="K21" s="97">
        <v>5700</v>
      </c>
      <c r="L21" s="98">
        <f t="shared" si="23"/>
        <v>109.61538461538463</v>
      </c>
      <c r="M21" s="97">
        <v>5700</v>
      </c>
      <c r="N21" s="98">
        <f>(M21/K21)*100</f>
        <v>100</v>
      </c>
      <c r="O21" s="97">
        <v>5700</v>
      </c>
      <c r="P21" s="98">
        <f>O21/M21*100</f>
        <v>100</v>
      </c>
      <c r="Q21" s="98">
        <f t="shared" si="41"/>
        <v>5700</v>
      </c>
      <c r="R21" s="98">
        <f t="shared" si="41"/>
        <v>103.20512820512822</v>
      </c>
      <c r="S21" s="97">
        <v>5700</v>
      </c>
      <c r="T21" s="98">
        <f t="shared" si="6"/>
        <v>100</v>
      </c>
      <c r="U21" s="97">
        <v>5700</v>
      </c>
      <c r="V21" s="98">
        <f t="shared" si="42"/>
        <v>100</v>
      </c>
      <c r="W21" s="97">
        <v>5700</v>
      </c>
      <c r="X21" s="98">
        <f t="shared" si="43"/>
        <v>100</v>
      </c>
      <c r="Y21" s="98">
        <f t="shared" si="44"/>
        <v>5700</v>
      </c>
      <c r="Z21" s="98">
        <f>(X21+V21+T21)/3</f>
        <v>100</v>
      </c>
      <c r="AA21" s="97">
        <v>5700</v>
      </c>
      <c r="AB21" s="98">
        <f t="shared" si="45"/>
        <v>100</v>
      </c>
      <c r="AC21" s="97">
        <v>5700</v>
      </c>
      <c r="AD21" s="98">
        <f>AC21/AA21*100</f>
        <v>100</v>
      </c>
      <c r="AE21" s="98">
        <v>5200</v>
      </c>
      <c r="AF21" s="98">
        <f t="shared" si="46"/>
        <v>91.228070175438589</v>
      </c>
      <c r="AG21" s="98">
        <f t="shared" si="47"/>
        <v>5533.333333333333</v>
      </c>
      <c r="AH21" s="98">
        <f t="shared" si="15"/>
        <v>97.076023391812853</v>
      </c>
      <c r="AI21" s="99">
        <f t="shared" si="48"/>
        <v>5533.333333333333</v>
      </c>
      <c r="AJ21" s="65"/>
    </row>
    <row r="22" spans="1:36" ht="63.9" customHeight="1" thickBot="1" x14ac:dyDescent="0.3">
      <c r="A22" s="78" t="s">
        <v>14</v>
      </c>
      <c r="B22" s="101">
        <f>SUM(B20:B21)</f>
        <v>26200</v>
      </c>
      <c r="C22" s="105">
        <f>SUM(C20:C21)</f>
        <v>26200</v>
      </c>
      <c r="D22" s="28">
        <f>(C22/B22)*100</f>
        <v>100</v>
      </c>
      <c r="E22" s="54">
        <f>SUM(E20:E21)</f>
        <v>26200</v>
      </c>
      <c r="F22" s="28">
        <f>(E22/C22)*100</f>
        <v>100</v>
      </c>
      <c r="G22" s="54">
        <f>SUM(G20:G21)</f>
        <v>26200</v>
      </c>
      <c r="H22" s="28">
        <f>(G22/E22)*100</f>
        <v>100</v>
      </c>
      <c r="I22" s="28">
        <f t="shared" si="39"/>
        <v>26200</v>
      </c>
      <c r="J22" s="28">
        <f t="shared" si="39"/>
        <v>100</v>
      </c>
      <c r="K22" s="26">
        <f>SUM(K20:K21)</f>
        <v>29700</v>
      </c>
      <c r="L22" s="25">
        <f t="shared" si="23"/>
        <v>113.3587786259542</v>
      </c>
      <c r="M22" s="26">
        <f>SUM(M20:M21)</f>
        <v>29700</v>
      </c>
      <c r="N22" s="25">
        <f t="shared" si="40"/>
        <v>100</v>
      </c>
      <c r="O22" s="26">
        <f>SUM(O20:O21)</f>
        <v>26700</v>
      </c>
      <c r="P22" s="25">
        <f>O22/M22*100</f>
        <v>89.898989898989896</v>
      </c>
      <c r="Q22" s="25">
        <f t="shared" si="41"/>
        <v>28700</v>
      </c>
      <c r="R22" s="25">
        <f t="shared" si="41"/>
        <v>101.08592284164803</v>
      </c>
      <c r="S22" s="26">
        <f t="shared" ref="S22" si="49">SUM(S20:S21)</f>
        <v>26700</v>
      </c>
      <c r="T22" s="25">
        <f t="shared" si="6"/>
        <v>100</v>
      </c>
      <c r="U22" s="26">
        <f t="shared" ref="U22:W22" si="50">SUM(U20:U21)</f>
        <v>26700</v>
      </c>
      <c r="V22" s="25">
        <f t="shared" si="42"/>
        <v>100</v>
      </c>
      <c r="W22" s="26">
        <f t="shared" si="50"/>
        <v>26700</v>
      </c>
      <c r="X22" s="25">
        <f t="shared" si="43"/>
        <v>100</v>
      </c>
      <c r="Y22" s="25">
        <f t="shared" si="44"/>
        <v>26700</v>
      </c>
      <c r="Z22" s="25">
        <f t="shared" ref="Z22" si="51">Y22/W22*100</f>
        <v>100</v>
      </c>
      <c r="AA22" s="26">
        <f t="shared" ref="AA22" si="52">SUM(AA20:AA21)</f>
        <v>26700</v>
      </c>
      <c r="AB22" s="25">
        <f t="shared" si="45"/>
        <v>100</v>
      </c>
      <c r="AC22" s="26">
        <f t="shared" ref="AC22" si="53">SUM(AC20:AC21)</f>
        <v>26700</v>
      </c>
      <c r="AD22" s="25">
        <f>AC22/AA22*100</f>
        <v>100</v>
      </c>
      <c r="AE22" s="25">
        <f>SUM(AE20:AE21)</f>
        <v>26200</v>
      </c>
      <c r="AF22" s="25">
        <f t="shared" si="46"/>
        <v>98.12734082397003</v>
      </c>
      <c r="AG22" s="25">
        <f t="shared" si="47"/>
        <v>26533.333333333332</v>
      </c>
      <c r="AH22" s="25">
        <f t="shared" si="15"/>
        <v>99.375780274656677</v>
      </c>
      <c r="AI22" s="35">
        <f t="shared" si="48"/>
        <v>27033.333333333332</v>
      </c>
    </row>
    <row r="23" spans="1:36" ht="63.9" customHeight="1" thickBot="1" x14ac:dyDescent="0.3">
      <c r="A23" s="126" t="s">
        <v>68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8"/>
    </row>
    <row r="24" spans="1:36" ht="63.9" customHeight="1" thickBot="1" x14ac:dyDescent="0.3">
      <c r="A24" s="78" t="s">
        <v>69</v>
      </c>
      <c r="B24" s="102">
        <v>3000</v>
      </c>
      <c r="C24" s="104">
        <v>3000</v>
      </c>
      <c r="D24" s="24">
        <f>(C24/B24)*100</f>
        <v>100</v>
      </c>
      <c r="E24" s="20">
        <v>3000</v>
      </c>
      <c r="F24" s="24">
        <f t="shared" ref="F24" si="54">(E24/C24)*100</f>
        <v>100</v>
      </c>
      <c r="G24" s="20">
        <v>3000</v>
      </c>
      <c r="H24" s="24">
        <f t="shared" ref="H24" si="55">(G24/E24)*100</f>
        <v>100</v>
      </c>
      <c r="I24" s="24">
        <f t="shared" ref="I24" si="56">(C24+E24+G24)/3</f>
        <v>3000</v>
      </c>
      <c r="J24" s="24">
        <f t="shared" ref="J24" si="57">(D24+F24+H24)/3</f>
        <v>100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2">
        <f t="shared" ref="Q24:R26" si="58">(K24+M24+O24)/3</f>
        <v>0</v>
      </c>
      <c r="R24" s="22">
        <f t="shared" si="58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2">
        <f t="shared" ref="Y24:Y26" si="59">(S24+U24+W24)/3</f>
        <v>0</v>
      </c>
      <c r="Z24" s="22">
        <f>(X24+V24+T24)/3</f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3000</v>
      </c>
      <c r="AF24" s="22">
        <v>0</v>
      </c>
      <c r="AG24" s="22">
        <f t="shared" ref="AG24:AG26" si="60">(AA24+AC24+AE24)/3</f>
        <v>1000</v>
      </c>
      <c r="AH24" s="22">
        <f t="shared" si="15"/>
        <v>0</v>
      </c>
      <c r="AI24" s="34">
        <f t="shared" ref="AI24:AI26" si="61">(I24+Q24+Y24+AG24)/4</f>
        <v>1000</v>
      </c>
    </row>
    <row r="25" spans="1:36" ht="63.9" customHeight="1" thickBot="1" x14ac:dyDescent="0.3">
      <c r="A25" s="78" t="s">
        <v>70</v>
      </c>
      <c r="B25" s="102">
        <v>25750</v>
      </c>
      <c r="C25" s="104">
        <v>25750</v>
      </c>
      <c r="D25" s="27">
        <f>(C25/B25)*100</f>
        <v>100</v>
      </c>
      <c r="E25" s="20">
        <v>25750</v>
      </c>
      <c r="F25" s="27">
        <f>(E25/C25)*100</f>
        <v>100</v>
      </c>
      <c r="G25" s="20">
        <v>25750</v>
      </c>
      <c r="H25" s="27">
        <f>(G25/E25)*100</f>
        <v>100</v>
      </c>
      <c r="I25" s="27">
        <f>(C25+E25+G25)/3</f>
        <v>25750</v>
      </c>
      <c r="J25" s="27">
        <f>(D25+F25+H25)/3</f>
        <v>100</v>
      </c>
      <c r="K25" s="23">
        <v>23000</v>
      </c>
      <c r="L25" s="22">
        <f t="shared" ref="L25:L26" si="62">(K25/G25)*100</f>
        <v>89.320388349514573</v>
      </c>
      <c r="M25" s="23">
        <v>23000</v>
      </c>
      <c r="N25" s="22">
        <f t="shared" ref="N25:N26" si="63">(M25/K25)*100</f>
        <v>100</v>
      </c>
      <c r="O25" s="23">
        <v>25750</v>
      </c>
      <c r="P25" s="22">
        <f>O25/M25*100</f>
        <v>111.95652173913044</v>
      </c>
      <c r="Q25" s="22">
        <f t="shared" si="58"/>
        <v>23916.666666666668</v>
      </c>
      <c r="R25" s="22">
        <f t="shared" si="58"/>
        <v>100.42563669621501</v>
      </c>
      <c r="S25" s="23">
        <v>25750</v>
      </c>
      <c r="T25" s="22">
        <f t="shared" ref="T25" si="64">S25/Q25*100</f>
        <v>107.66550522648085</v>
      </c>
      <c r="U25" s="23">
        <v>25750</v>
      </c>
      <c r="V25" s="22">
        <f t="shared" ref="V25:V26" si="65">U25/S25*100</f>
        <v>100</v>
      </c>
      <c r="W25" s="23">
        <v>25750</v>
      </c>
      <c r="X25" s="22">
        <f t="shared" ref="X25:X26" si="66">W25/U25*100</f>
        <v>100</v>
      </c>
      <c r="Y25" s="22">
        <f t="shared" si="59"/>
        <v>25750</v>
      </c>
      <c r="Z25" s="22">
        <f t="shared" ref="Z25:Z26" si="67">Y25/W25*100</f>
        <v>100</v>
      </c>
      <c r="AA25" s="23">
        <v>25750</v>
      </c>
      <c r="AB25" s="22">
        <f>(AA25/W25)*100</f>
        <v>100</v>
      </c>
      <c r="AC25" s="23">
        <v>25750</v>
      </c>
      <c r="AD25" s="22">
        <f>AC25/AA25*100</f>
        <v>100</v>
      </c>
      <c r="AE25" s="22">
        <v>25750</v>
      </c>
      <c r="AF25" s="22">
        <f t="shared" si="46"/>
        <v>100</v>
      </c>
      <c r="AG25" s="22">
        <f t="shared" si="60"/>
        <v>25750</v>
      </c>
      <c r="AH25" s="22">
        <f t="shared" si="15"/>
        <v>100</v>
      </c>
      <c r="AI25" s="34">
        <f t="shared" si="61"/>
        <v>25291.666666666668</v>
      </c>
    </row>
    <row r="26" spans="1:36" ht="63.9" customHeight="1" thickBot="1" x14ac:dyDescent="0.3">
      <c r="A26" s="78" t="s">
        <v>14</v>
      </c>
      <c r="B26" s="101">
        <f>SUM(B24:B25)</f>
        <v>28750</v>
      </c>
      <c r="C26" s="105">
        <f>SUM(C24:C25)</f>
        <v>28750</v>
      </c>
      <c r="D26" s="28">
        <f>(C26/B26)*100</f>
        <v>100</v>
      </c>
      <c r="E26" s="54">
        <f>SUM(E24:E25)</f>
        <v>28750</v>
      </c>
      <c r="F26" s="28">
        <f>(E26/D26)*100</f>
        <v>28750</v>
      </c>
      <c r="G26" s="54">
        <f>SUM(G24:G25)</f>
        <v>28750</v>
      </c>
      <c r="H26" s="28">
        <f>(G26/F26)*100</f>
        <v>100</v>
      </c>
      <c r="I26" s="28">
        <f>(C26+E26+G26)/3</f>
        <v>28750</v>
      </c>
      <c r="J26" s="28">
        <f>(D26+F26+H26)/3</f>
        <v>9650</v>
      </c>
      <c r="K26" s="26">
        <f>SUM(K24:K25)</f>
        <v>23000</v>
      </c>
      <c r="L26" s="25">
        <f t="shared" si="62"/>
        <v>80</v>
      </c>
      <c r="M26" s="26">
        <f>SUM(M24:M25)</f>
        <v>23000</v>
      </c>
      <c r="N26" s="25">
        <f t="shared" si="63"/>
        <v>100</v>
      </c>
      <c r="O26" s="26">
        <f>SUM(O24:O25)</f>
        <v>25750</v>
      </c>
      <c r="P26" s="25">
        <f>O26/M26*100</f>
        <v>111.95652173913044</v>
      </c>
      <c r="Q26" s="25">
        <f t="shared" si="58"/>
        <v>23916.666666666668</v>
      </c>
      <c r="R26" s="25">
        <f t="shared" si="58"/>
        <v>97.318840579710141</v>
      </c>
      <c r="S26" s="26">
        <f t="shared" ref="S26" si="68">SUM(S24:S25)</f>
        <v>25750</v>
      </c>
      <c r="T26" s="25">
        <f t="shared" ref="T26" si="69">S26/O26*100</f>
        <v>100</v>
      </c>
      <c r="U26" s="26">
        <f t="shared" ref="U26" si="70">SUM(U24:U25)</f>
        <v>25750</v>
      </c>
      <c r="V26" s="25">
        <f t="shared" si="65"/>
        <v>100</v>
      </c>
      <c r="W26" s="26">
        <f t="shared" ref="W26" si="71">SUM(W24:W25)</f>
        <v>25750</v>
      </c>
      <c r="X26" s="25">
        <f t="shared" si="66"/>
        <v>100</v>
      </c>
      <c r="Y26" s="25">
        <f t="shared" si="59"/>
        <v>25750</v>
      </c>
      <c r="Z26" s="25">
        <f t="shared" si="67"/>
        <v>100</v>
      </c>
      <c r="AA26" s="26">
        <f t="shared" ref="AA26" si="72">SUM(AA24:AA25)</f>
        <v>25750</v>
      </c>
      <c r="AB26" s="25">
        <f>(AA26/W26)*100</f>
        <v>100</v>
      </c>
      <c r="AC26" s="26">
        <f t="shared" ref="AC26" si="73">SUM(AC24:AC25)</f>
        <v>25750</v>
      </c>
      <c r="AD26" s="25">
        <f>AC26/AA26*100</f>
        <v>100</v>
      </c>
      <c r="AE26" s="25">
        <f>SUM(AE24:AE25)</f>
        <v>28750</v>
      </c>
      <c r="AF26" s="25">
        <f t="shared" si="46"/>
        <v>111.65048543689321</v>
      </c>
      <c r="AG26" s="25">
        <f t="shared" si="60"/>
        <v>26750</v>
      </c>
      <c r="AH26" s="25">
        <f t="shared" si="15"/>
        <v>103.88349514563106</v>
      </c>
      <c r="AI26" s="35">
        <f t="shared" si="61"/>
        <v>26291.666666666668</v>
      </c>
    </row>
    <row r="27" spans="1:36" ht="63.9" customHeight="1" thickBot="1" x14ac:dyDescent="0.3">
      <c r="A27" s="126" t="s">
        <v>71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8"/>
    </row>
    <row r="28" spans="1:36" ht="63.9" customHeight="1" thickBot="1" x14ac:dyDescent="0.3">
      <c r="A28" s="78" t="s">
        <v>72</v>
      </c>
      <c r="B28" s="102">
        <v>2566230</v>
      </c>
      <c r="C28" s="104">
        <v>2566230</v>
      </c>
      <c r="D28" s="24">
        <f t="shared" ref="D28:D29" si="74">(C28/B28)*100</f>
        <v>100</v>
      </c>
      <c r="E28" s="20">
        <v>2566230</v>
      </c>
      <c r="F28" s="24">
        <f t="shared" ref="F28:F29" si="75">(E28/C28)*100</f>
        <v>100</v>
      </c>
      <c r="G28" s="20">
        <v>2566230</v>
      </c>
      <c r="H28" s="24">
        <f t="shared" ref="H28:H29" si="76">(G28/E28)*100</f>
        <v>100</v>
      </c>
      <c r="I28" s="24">
        <f>(C28+E28+G28)/3</f>
        <v>2566230</v>
      </c>
      <c r="J28" s="24">
        <f>(D28+F28+H28)/3</f>
        <v>100</v>
      </c>
      <c r="K28" s="23">
        <v>1627510</v>
      </c>
      <c r="L28" s="22">
        <f t="shared" ref="L28:L32" si="77">(K28/G28)*100</f>
        <v>63.420270201813558</v>
      </c>
      <c r="M28" s="23">
        <v>1627510</v>
      </c>
      <c r="N28" s="22">
        <f>(M28/K28)*100</f>
        <v>100</v>
      </c>
      <c r="O28" s="23">
        <v>2114300</v>
      </c>
      <c r="P28" s="22">
        <f>O28/M28*100</f>
        <v>129.91010807921305</v>
      </c>
      <c r="Q28" s="22">
        <f>(K28+M28+O28)/3</f>
        <v>1789773.3333333333</v>
      </c>
      <c r="R28" s="22">
        <f>(L28+N28+P28)/3</f>
        <v>97.77679276034219</v>
      </c>
      <c r="S28" s="23">
        <v>2114300</v>
      </c>
      <c r="T28" s="22">
        <f>S28/O28*100</f>
        <v>100</v>
      </c>
      <c r="U28" s="23">
        <v>2114300</v>
      </c>
      <c r="V28" s="22">
        <f>U28/S28*100</f>
        <v>100</v>
      </c>
      <c r="W28" s="22">
        <v>2116050</v>
      </c>
      <c r="X28" s="22">
        <f>W28/U28*100</f>
        <v>100.08276971101546</v>
      </c>
      <c r="Y28" s="22">
        <f t="shared" ref="Y28:Y32" si="78">(S28+U28+W28)/3</f>
        <v>2114883.3333333335</v>
      </c>
      <c r="Z28" s="22">
        <f>(X28+V28+T28)/3</f>
        <v>100.02758990367181</v>
      </c>
      <c r="AA28" s="22">
        <v>2116050</v>
      </c>
      <c r="AB28" s="22">
        <f t="shared" ref="AB28:AB29" si="79">(AA28/W28)*100</f>
        <v>100</v>
      </c>
      <c r="AC28" s="22">
        <v>2116050</v>
      </c>
      <c r="AD28" s="22">
        <f>AC28/AA28*100</f>
        <v>100</v>
      </c>
      <c r="AE28" s="22">
        <v>2566230</v>
      </c>
      <c r="AF28" s="22">
        <f>AE28/AC28*100</f>
        <v>121.27454455234989</v>
      </c>
      <c r="AG28" s="22">
        <f t="shared" ref="AG28:AG32" si="80">(AA28+AC28+AE28)/3</f>
        <v>2266110</v>
      </c>
      <c r="AH28" s="22">
        <f t="shared" si="15"/>
        <v>107.0915148507833</v>
      </c>
      <c r="AI28" s="34">
        <f t="shared" ref="AI28:AI32" si="81">(I28+Q28+Y28+AG28)/4</f>
        <v>2184249.1666666665</v>
      </c>
    </row>
    <row r="29" spans="1:36" ht="63.9" customHeight="1" thickBot="1" x14ac:dyDescent="0.3">
      <c r="A29" s="78" t="s">
        <v>73</v>
      </c>
      <c r="B29" s="102">
        <v>311000</v>
      </c>
      <c r="C29" s="104">
        <v>311000</v>
      </c>
      <c r="D29" s="24">
        <f t="shared" si="74"/>
        <v>100</v>
      </c>
      <c r="E29" s="20">
        <v>311000</v>
      </c>
      <c r="F29" s="24">
        <f t="shared" si="75"/>
        <v>100</v>
      </c>
      <c r="G29" s="20">
        <v>311000</v>
      </c>
      <c r="H29" s="24">
        <f t="shared" si="76"/>
        <v>100</v>
      </c>
      <c r="I29" s="24">
        <f>(C29+E29+G29)/3</f>
        <v>311000</v>
      </c>
      <c r="J29" s="24">
        <f>(D29+F29+H29)/3</f>
        <v>100</v>
      </c>
      <c r="K29" s="23">
        <v>228000</v>
      </c>
      <c r="L29" s="22">
        <f t="shared" si="77"/>
        <v>73.311897106109328</v>
      </c>
      <c r="M29" s="23">
        <v>228000</v>
      </c>
      <c r="N29" s="22">
        <f>(M29/K29)*100</f>
        <v>100</v>
      </c>
      <c r="O29" s="23">
        <v>275850</v>
      </c>
      <c r="P29" s="22">
        <f>O29/M29*100</f>
        <v>120.98684210526316</v>
      </c>
      <c r="Q29" s="22">
        <f>(K29+M29+O29)/3</f>
        <v>243950</v>
      </c>
      <c r="R29" s="22">
        <f>(L29+N29+P29)/3</f>
        <v>98.099579737124159</v>
      </c>
      <c r="S29" s="23">
        <v>275850</v>
      </c>
      <c r="T29" s="22">
        <f t="shared" ref="T29" si="82">S29/O29*100</f>
        <v>100</v>
      </c>
      <c r="U29" s="23">
        <v>275850</v>
      </c>
      <c r="V29" s="22">
        <f t="shared" ref="V29" si="83">U29/S29*100</f>
        <v>100</v>
      </c>
      <c r="W29" s="22">
        <v>275850</v>
      </c>
      <c r="X29" s="22">
        <f>W29/U29*100</f>
        <v>100</v>
      </c>
      <c r="Y29" s="22">
        <f t="shared" si="78"/>
        <v>275850</v>
      </c>
      <c r="Z29" s="22">
        <f t="shared" ref="Z29:Z31" si="84">(X29+V29+T29)/3</f>
        <v>100</v>
      </c>
      <c r="AA29" s="22">
        <v>275850</v>
      </c>
      <c r="AB29" s="22">
        <f t="shared" si="79"/>
        <v>100</v>
      </c>
      <c r="AC29" s="22">
        <v>275850</v>
      </c>
      <c r="AD29" s="22">
        <f>AC29/AA29*100</f>
        <v>100</v>
      </c>
      <c r="AE29" s="22">
        <v>311000</v>
      </c>
      <c r="AF29" s="22">
        <f t="shared" si="46"/>
        <v>112.74243248142106</v>
      </c>
      <c r="AG29" s="22">
        <f t="shared" si="80"/>
        <v>287566.66666666669</v>
      </c>
      <c r="AH29" s="22">
        <f t="shared" si="15"/>
        <v>104.24747749380703</v>
      </c>
      <c r="AI29" s="34">
        <f t="shared" si="81"/>
        <v>279591.66666666669</v>
      </c>
    </row>
    <row r="30" spans="1:36" ht="63.9" customHeight="1" thickBot="1" x14ac:dyDescent="0.3">
      <c r="A30" s="78" t="s">
        <v>74</v>
      </c>
      <c r="B30" s="102">
        <v>0</v>
      </c>
      <c r="C30" s="104">
        <v>0</v>
      </c>
      <c r="D30" s="24">
        <v>0</v>
      </c>
      <c r="E30" s="20">
        <v>0</v>
      </c>
      <c r="F30" s="24">
        <v>0</v>
      </c>
      <c r="G30" s="20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2">
        <f t="shared" si="78"/>
        <v>0</v>
      </c>
      <c r="Z30" s="22">
        <f t="shared" si="84"/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2">
        <v>0</v>
      </c>
      <c r="AG30" s="22">
        <f t="shared" si="80"/>
        <v>0</v>
      </c>
      <c r="AH30" s="22">
        <f t="shared" si="15"/>
        <v>0</v>
      </c>
      <c r="AI30" s="34">
        <f t="shared" si="81"/>
        <v>0</v>
      </c>
    </row>
    <row r="31" spans="1:36" ht="63.9" customHeight="1" thickBot="1" x14ac:dyDescent="0.3">
      <c r="A31" s="78" t="s">
        <v>75</v>
      </c>
      <c r="B31" s="19">
        <v>0</v>
      </c>
      <c r="C31" s="104">
        <v>0</v>
      </c>
      <c r="D31" s="24">
        <v>0</v>
      </c>
      <c r="E31" s="20">
        <v>0</v>
      </c>
      <c r="F31" s="24">
        <v>0</v>
      </c>
      <c r="G31" s="20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2">
        <f t="shared" si="78"/>
        <v>0</v>
      </c>
      <c r="Z31" s="22">
        <f t="shared" si="84"/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2">
        <v>0</v>
      </c>
      <c r="AG31" s="22">
        <f t="shared" si="80"/>
        <v>0</v>
      </c>
      <c r="AH31" s="22">
        <f t="shared" si="15"/>
        <v>0</v>
      </c>
      <c r="AI31" s="34">
        <f t="shared" si="81"/>
        <v>0</v>
      </c>
    </row>
    <row r="32" spans="1:36" ht="63.9" customHeight="1" thickBot="1" x14ac:dyDescent="0.3">
      <c r="A32" s="86" t="s">
        <v>14</v>
      </c>
      <c r="B32" s="79">
        <f>SUM(B28:B31)</f>
        <v>2877230</v>
      </c>
      <c r="C32" s="79">
        <f>SUM(C28:C31)</f>
        <v>2877230</v>
      </c>
      <c r="D32" s="80">
        <f>(C32/B32)*100</f>
        <v>100</v>
      </c>
      <c r="E32" s="79">
        <f>SUM(E28:E31)</f>
        <v>2877230</v>
      </c>
      <c r="F32" s="80">
        <f>(E32/C32)*100</f>
        <v>100</v>
      </c>
      <c r="G32" s="79">
        <f>SUM(G28:G31)</f>
        <v>2877230</v>
      </c>
      <c r="H32" s="80">
        <f>(G32/E32)*100</f>
        <v>100</v>
      </c>
      <c r="I32" s="80">
        <f>SUM(I28:I31)</f>
        <v>2877230</v>
      </c>
      <c r="J32" s="80">
        <f>(D32+F32+H32)/3</f>
        <v>100</v>
      </c>
      <c r="K32" s="87">
        <f>SUM(K28:K31)</f>
        <v>1855510</v>
      </c>
      <c r="L32" s="25">
        <f t="shared" si="77"/>
        <v>64.489456873451203</v>
      </c>
      <c r="M32" s="26">
        <f>SUM(M28:M31)</f>
        <v>1855510</v>
      </c>
      <c r="N32" s="25">
        <f>(M32/K32)*100</f>
        <v>100</v>
      </c>
      <c r="O32" s="26">
        <f>SUM(O28:O31)</f>
        <v>2390150</v>
      </c>
      <c r="P32" s="25">
        <f>O32/M32*100</f>
        <v>128.81364153251667</v>
      </c>
      <c r="Q32" s="25">
        <f>(K32+M32+O32)/3</f>
        <v>2033723.3333333333</v>
      </c>
      <c r="R32" s="25">
        <f>(L32+N32+P32)/3</f>
        <v>97.767699468655962</v>
      </c>
      <c r="S32" s="26">
        <f>SUM(S28:S31)</f>
        <v>2390150</v>
      </c>
      <c r="T32" s="25">
        <f>S32/O32*100</f>
        <v>100</v>
      </c>
      <c r="U32" s="26">
        <f>SUM(U28:U31)</f>
        <v>2390150</v>
      </c>
      <c r="V32" s="25">
        <f t="shared" ref="V32" si="85">U32/S32*100</f>
        <v>100</v>
      </c>
      <c r="W32" s="25">
        <f>SUM(W28:W31)</f>
        <v>2391900</v>
      </c>
      <c r="X32" s="25">
        <f t="shared" ref="X32" si="86">W32/U32*100</f>
        <v>100.07321716210281</v>
      </c>
      <c r="Y32" s="25">
        <f t="shared" si="78"/>
        <v>2390733.3333333335</v>
      </c>
      <c r="Z32" s="25">
        <f t="shared" ref="Z32" si="87">Y32/W32*100</f>
        <v>99.951224270802854</v>
      </c>
      <c r="AA32" s="25">
        <f>SUM(AA28:AA31)</f>
        <v>2391900</v>
      </c>
      <c r="AB32" s="25">
        <f>(AA32/W32)*100</f>
        <v>100</v>
      </c>
      <c r="AC32" s="25">
        <f>SUM(AC28:AC31)</f>
        <v>2391900</v>
      </c>
      <c r="AD32" s="25">
        <f>AC32/AA32*100</f>
        <v>100</v>
      </c>
      <c r="AE32" s="25">
        <f>SUM(AE28:AE31)</f>
        <v>2877230</v>
      </c>
      <c r="AF32" s="25">
        <f>AE32/AC32*100</f>
        <v>120.29056398678874</v>
      </c>
      <c r="AG32" s="25">
        <f t="shared" si="80"/>
        <v>2553676.6666666665</v>
      </c>
      <c r="AH32" s="25">
        <f t="shared" si="15"/>
        <v>106.76352132892958</v>
      </c>
      <c r="AI32" s="35">
        <f t="shared" si="81"/>
        <v>2463840.833333333</v>
      </c>
    </row>
    <row r="33" spans="1:36" ht="63.9" customHeight="1" thickBot="1" x14ac:dyDescent="0.3">
      <c r="A33" s="126" t="s">
        <v>76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8"/>
      <c r="AJ33" s="65"/>
    </row>
    <row r="34" spans="1:36" ht="63.9" customHeight="1" thickBot="1" x14ac:dyDescent="0.3">
      <c r="A34" s="166" t="s">
        <v>77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8"/>
    </row>
    <row r="35" spans="1:36" ht="63.9" customHeight="1" thickBot="1" x14ac:dyDescent="0.3">
      <c r="A35" s="126" t="s">
        <v>156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8"/>
    </row>
    <row r="36" spans="1:36" ht="63.9" customHeight="1" thickBot="1" x14ac:dyDescent="0.3">
      <c r="A36" s="78" t="s">
        <v>159</v>
      </c>
      <c r="B36" s="102">
        <v>2200</v>
      </c>
      <c r="C36" s="104">
        <v>2200</v>
      </c>
      <c r="D36" s="24">
        <f t="shared" ref="D36:D42" si="88">(C36/B36)*100</f>
        <v>100</v>
      </c>
      <c r="E36" s="20">
        <v>2200</v>
      </c>
      <c r="F36" s="24">
        <f t="shared" ref="F36:H42" si="89">(E36/C36)*100</f>
        <v>100</v>
      </c>
      <c r="G36" s="20">
        <v>2200</v>
      </c>
      <c r="H36" s="24">
        <f t="shared" ref="H36:H38" si="90">(G36/E36)*100</f>
        <v>100</v>
      </c>
      <c r="I36" s="24">
        <f t="shared" ref="I36:J39" si="91">(C36+E36+G36)/3</f>
        <v>2200</v>
      </c>
      <c r="J36" s="24">
        <f t="shared" si="91"/>
        <v>100</v>
      </c>
      <c r="K36" s="23">
        <v>1000</v>
      </c>
      <c r="L36" s="22">
        <f t="shared" ref="L36:L39" si="92">(K36/G36)*100</f>
        <v>45.454545454545453</v>
      </c>
      <c r="M36" s="23">
        <v>1000</v>
      </c>
      <c r="N36" s="22">
        <f t="shared" ref="N36:N39" si="93">(M36/K36)*100</f>
        <v>100</v>
      </c>
      <c r="O36" s="23">
        <v>1000</v>
      </c>
      <c r="P36" s="22">
        <f>O36/M36*100</f>
        <v>100</v>
      </c>
      <c r="Q36" s="22">
        <f t="shared" ref="Q36:R39" si="94">(K36+M36+O36)/3</f>
        <v>1000</v>
      </c>
      <c r="R36" s="22">
        <f t="shared" si="94"/>
        <v>81.818181818181813</v>
      </c>
      <c r="S36" s="22">
        <f t="shared" ref="S36:S39" si="95">(M36+O36+Q36)/3</f>
        <v>1000</v>
      </c>
      <c r="T36" s="22">
        <f t="shared" ref="T36:T39" si="96">S36/O36*100</f>
        <v>100</v>
      </c>
      <c r="U36" s="22">
        <f t="shared" ref="U36:U39" si="97">(O36+Q36+S36)/3</f>
        <v>1000</v>
      </c>
      <c r="V36" s="22">
        <f t="shared" ref="V36:V39" si="98">(P36+R36+T36)/3</f>
        <v>93.939393939393938</v>
      </c>
      <c r="W36" s="22">
        <v>2200</v>
      </c>
      <c r="X36" s="22">
        <f>W36/U36*100</f>
        <v>220.00000000000003</v>
      </c>
      <c r="Y36" s="22">
        <f t="shared" ref="Y36:Y39" si="99">(S36+U36+W36)/3</f>
        <v>1400</v>
      </c>
      <c r="Z36" s="22">
        <f>(X36+V36+T36)/3</f>
        <v>137.97979797979801</v>
      </c>
      <c r="AA36" s="22">
        <v>2200</v>
      </c>
      <c r="AB36" s="22">
        <f t="shared" ref="AB36:AB39" si="100">(AA36/W36)*100</f>
        <v>100</v>
      </c>
      <c r="AC36" s="22">
        <v>2200</v>
      </c>
      <c r="AD36" s="22">
        <f>AC36/AA36*100</f>
        <v>100</v>
      </c>
      <c r="AE36" s="22">
        <v>2200</v>
      </c>
      <c r="AF36" s="22">
        <f t="shared" ref="AF36:AF39" si="101">AE36/AC36*100</f>
        <v>100</v>
      </c>
      <c r="AG36" s="22">
        <f t="shared" ref="AG36:AH39" si="102">(AA36+AC36+AE36)/3</f>
        <v>2200</v>
      </c>
      <c r="AH36" s="22">
        <f t="shared" si="102"/>
        <v>100</v>
      </c>
      <c r="AI36" s="34">
        <f t="shared" ref="AI36:AI39" si="103">(I36+Q36+Y36+AG36)/4</f>
        <v>1700</v>
      </c>
    </row>
    <row r="37" spans="1:36" ht="63.9" customHeight="1" thickBot="1" x14ac:dyDescent="0.3">
      <c r="A37" s="78" t="s">
        <v>157</v>
      </c>
      <c r="B37" s="102">
        <v>175900</v>
      </c>
      <c r="C37" s="104">
        <v>175900</v>
      </c>
      <c r="D37" s="24">
        <f t="shared" si="88"/>
        <v>100</v>
      </c>
      <c r="E37" s="20">
        <v>175900</v>
      </c>
      <c r="F37" s="24">
        <f t="shared" si="89"/>
        <v>100</v>
      </c>
      <c r="G37" s="20">
        <v>175900</v>
      </c>
      <c r="H37" s="24">
        <f t="shared" si="90"/>
        <v>100</v>
      </c>
      <c r="I37" s="24">
        <f t="shared" si="91"/>
        <v>175900</v>
      </c>
      <c r="J37" s="24">
        <f t="shared" si="91"/>
        <v>100</v>
      </c>
      <c r="K37" s="23">
        <v>145400</v>
      </c>
      <c r="L37" s="22">
        <f t="shared" si="92"/>
        <v>82.66060261512223</v>
      </c>
      <c r="M37" s="23">
        <v>145400</v>
      </c>
      <c r="N37" s="22">
        <f t="shared" si="93"/>
        <v>100</v>
      </c>
      <c r="O37" s="23">
        <v>145400</v>
      </c>
      <c r="P37" s="22">
        <f>O37/M37*100</f>
        <v>100</v>
      </c>
      <c r="Q37" s="22">
        <f t="shared" si="94"/>
        <v>145400</v>
      </c>
      <c r="R37" s="22">
        <f t="shared" si="94"/>
        <v>94.220200871707405</v>
      </c>
      <c r="S37" s="22">
        <f t="shared" si="95"/>
        <v>145400</v>
      </c>
      <c r="T37" s="22">
        <f t="shared" si="96"/>
        <v>100</v>
      </c>
      <c r="U37" s="22">
        <f t="shared" si="97"/>
        <v>145400</v>
      </c>
      <c r="V37" s="22">
        <f t="shared" si="98"/>
        <v>98.073400290569126</v>
      </c>
      <c r="W37" s="22">
        <v>175900</v>
      </c>
      <c r="X37" s="22">
        <f>W37/U37*100</f>
        <v>120.97661623108667</v>
      </c>
      <c r="Y37" s="22">
        <f t="shared" si="99"/>
        <v>155566.66666666666</v>
      </c>
      <c r="Z37" s="22">
        <f t="shared" ref="Z37" si="104">Y37/W37*100</f>
        <v>88.44040174341481</v>
      </c>
      <c r="AA37" s="22">
        <v>175900</v>
      </c>
      <c r="AB37" s="22">
        <f t="shared" si="100"/>
        <v>100</v>
      </c>
      <c r="AC37" s="22">
        <v>175900</v>
      </c>
      <c r="AD37" s="22">
        <f>AC37/AA37*100</f>
        <v>100</v>
      </c>
      <c r="AE37" s="22">
        <v>175900</v>
      </c>
      <c r="AF37" s="22">
        <f t="shared" si="101"/>
        <v>100</v>
      </c>
      <c r="AG37" s="22">
        <f t="shared" si="102"/>
        <v>175900</v>
      </c>
      <c r="AH37" s="22">
        <f t="shared" si="102"/>
        <v>100</v>
      </c>
      <c r="AI37" s="34">
        <f t="shared" si="103"/>
        <v>163191.66666666666</v>
      </c>
    </row>
    <row r="38" spans="1:36" ht="63.9" customHeight="1" thickBot="1" x14ac:dyDescent="0.3">
      <c r="A38" s="78" t="s">
        <v>158</v>
      </c>
      <c r="B38" s="102">
        <v>219200</v>
      </c>
      <c r="C38" s="104">
        <v>219200</v>
      </c>
      <c r="D38" s="24">
        <f t="shared" si="88"/>
        <v>100</v>
      </c>
      <c r="E38" s="20">
        <v>219200</v>
      </c>
      <c r="F38" s="24">
        <f t="shared" si="89"/>
        <v>100</v>
      </c>
      <c r="G38" s="20">
        <v>219200</v>
      </c>
      <c r="H38" s="24">
        <f t="shared" si="90"/>
        <v>100</v>
      </c>
      <c r="I38" s="24">
        <f t="shared" si="91"/>
        <v>219200</v>
      </c>
      <c r="J38" s="24">
        <f t="shared" si="91"/>
        <v>100</v>
      </c>
      <c r="K38" s="23">
        <v>175600</v>
      </c>
      <c r="L38" s="22">
        <f t="shared" si="92"/>
        <v>80.109489051094897</v>
      </c>
      <c r="M38" s="23">
        <v>175600</v>
      </c>
      <c r="N38" s="22">
        <f t="shared" si="93"/>
        <v>100</v>
      </c>
      <c r="O38" s="23">
        <v>175600</v>
      </c>
      <c r="P38" s="22">
        <f>O38/M38*100</f>
        <v>100</v>
      </c>
      <c r="Q38" s="22">
        <f t="shared" si="94"/>
        <v>175600</v>
      </c>
      <c r="R38" s="22">
        <f t="shared" si="94"/>
        <v>93.369829683698299</v>
      </c>
      <c r="S38" s="22">
        <f t="shared" si="95"/>
        <v>175600</v>
      </c>
      <c r="T38" s="22">
        <f t="shared" si="96"/>
        <v>100</v>
      </c>
      <c r="U38" s="22">
        <f t="shared" si="97"/>
        <v>175600</v>
      </c>
      <c r="V38" s="22">
        <f t="shared" si="98"/>
        <v>97.789943227899428</v>
      </c>
      <c r="W38" s="22">
        <v>219200</v>
      </c>
      <c r="X38" s="22">
        <f>W38/U38*100</f>
        <v>124.82915717539865</v>
      </c>
      <c r="Y38" s="22">
        <f t="shared" si="99"/>
        <v>190133.33333333334</v>
      </c>
      <c r="Z38" s="22">
        <f t="shared" ref="Z38" si="105">Y38/W38*100</f>
        <v>86.739659367396598</v>
      </c>
      <c r="AA38" s="22">
        <v>219200</v>
      </c>
      <c r="AB38" s="22">
        <f t="shared" si="100"/>
        <v>100</v>
      </c>
      <c r="AC38" s="22">
        <v>219200</v>
      </c>
      <c r="AD38" s="22">
        <f>AC38/AA38*100</f>
        <v>100</v>
      </c>
      <c r="AE38" s="22">
        <v>219200</v>
      </c>
      <c r="AF38" s="22">
        <f t="shared" si="101"/>
        <v>100</v>
      </c>
      <c r="AG38" s="22">
        <f t="shared" si="102"/>
        <v>219200</v>
      </c>
      <c r="AH38" s="22">
        <f t="shared" si="102"/>
        <v>100</v>
      </c>
      <c r="AI38" s="34">
        <f t="shared" si="103"/>
        <v>201033.33333333334</v>
      </c>
    </row>
    <row r="39" spans="1:36" ht="63.9" customHeight="1" thickBot="1" x14ac:dyDescent="0.3">
      <c r="A39" s="78" t="s">
        <v>78</v>
      </c>
      <c r="B39" s="101">
        <f>SUM(B36:B38)</f>
        <v>397300</v>
      </c>
      <c r="C39" s="105">
        <f>SUM(C36:C38)</f>
        <v>397300</v>
      </c>
      <c r="D39" s="28">
        <f>(C39/B39)*100</f>
        <v>100</v>
      </c>
      <c r="E39" s="54">
        <f>SUM(E36:E38)</f>
        <v>397300</v>
      </c>
      <c r="F39" s="28">
        <f>(E39/C39)*100</f>
        <v>100</v>
      </c>
      <c r="G39" s="54">
        <f>SUM(G36:G38)</f>
        <v>397300</v>
      </c>
      <c r="H39" s="28">
        <f>(G39/E39)*100</f>
        <v>100</v>
      </c>
      <c r="I39" s="28">
        <f>(C39+E39+G39)/3</f>
        <v>397300</v>
      </c>
      <c r="J39" s="28">
        <f t="shared" si="91"/>
        <v>100</v>
      </c>
      <c r="K39" s="26">
        <f>SUM(K36:K38)</f>
        <v>322000</v>
      </c>
      <c r="L39" s="25">
        <f t="shared" si="92"/>
        <v>81.047067707022407</v>
      </c>
      <c r="M39" s="26">
        <f>SUM(M36:M38)</f>
        <v>322000</v>
      </c>
      <c r="N39" s="25">
        <f t="shared" si="93"/>
        <v>100</v>
      </c>
      <c r="O39" s="26">
        <f>SUM(O36:O38)</f>
        <v>322000</v>
      </c>
      <c r="P39" s="25">
        <f>O39/M39*100</f>
        <v>100</v>
      </c>
      <c r="Q39" s="25">
        <f t="shared" si="94"/>
        <v>322000</v>
      </c>
      <c r="R39" s="25">
        <f t="shared" si="94"/>
        <v>93.682355902340802</v>
      </c>
      <c r="S39" s="25">
        <f t="shared" si="95"/>
        <v>322000</v>
      </c>
      <c r="T39" s="25">
        <f t="shared" si="96"/>
        <v>100</v>
      </c>
      <c r="U39" s="25">
        <f t="shared" si="97"/>
        <v>322000</v>
      </c>
      <c r="V39" s="25">
        <f t="shared" si="98"/>
        <v>97.89411863411361</v>
      </c>
      <c r="W39" s="25">
        <f>SUM(W36:W38)</f>
        <v>397300</v>
      </c>
      <c r="X39" s="25">
        <f>W39/U39*100</f>
        <v>123.38509316770185</v>
      </c>
      <c r="Y39" s="25">
        <f t="shared" si="99"/>
        <v>347100</v>
      </c>
      <c r="Z39" s="25">
        <f t="shared" ref="Z39" si="106">Y39/W39*100</f>
        <v>87.364711804681605</v>
      </c>
      <c r="AA39" s="25">
        <f>SUM(AA36:AA38)</f>
        <v>397300</v>
      </c>
      <c r="AB39" s="25">
        <f t="shared" si="100"/>
        <v>100</v>
      </c>
      <c r="AC39" s="25">
        <f>SUM(AC36:AC38)</f>
        <v>397300</v>
      </c>
      <c r="AD39" s="25">
        <f>AC39/AA39*100</f>
        <v>100</v>
      </c>
      <c r="AE39" s="25">
        <f>SUM(AE36:AE38)</f>
        <v>397300</v>
      </c>
      <c r="AF39" s="25">
        <f t="shared" si="101"/>
        <v>100</v>
      </c>
      <c r="AG39" s="25">
        <f t="shared" si="102"/>
        <v>397300</v>
      </c>
      <c r="AH39" s="25">
        <f t="shared" si="102"/>
        <v>100</v>
      </c>
      <c r="AI39" s="35">
        <f t="shared" si="103"/>
        <v>365925</v>
      </c>
    </row>
    <row r="40" spans="1:36" ht="63.9" customHeight="1" thickBot="1" x14ac:dyDescent="0.3">
      <c r="A40" s="126" t="s">
        <v>79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8"/>
    </row>
    <row r="41" spans="1:36" ht="63.9" customHeight="1" thickBot="1" x14ac:dyDescent="0.3">
      <c r="A41" s="78" t="s">
        <v>80</v>
      </c>
      <c r="B41" s="102">
        <v>126600</v>
      </c>
      <c r="C41" s="104">
        <v>126600</v>
      </c>
      <c r="D41" s="24">
        <f t="shared" si="88"/>
        <v>100</v>
      </c>
      <c r="E41" s="20">
        <v>126600</v>
      </c>
      <c r="F41" s="24">
        <f t="shared" si="89"/>
        <v>100</v>
      </c>
      <c r="G41" s="20">
        <v>126600</v>
      </c>
      <c r="H41" s="24">
        <f t="shared" si="89"/>
        <v>100</v>
      </c>
      <c r="I41" s="24">
        <v>132900</v>
      </c>
      <c r="J41" s="24">
        <f t="shared" ref="J41:J42" si="107">(D41+F41+H41)/3</f>
        <v>100</v>
      </c>
      <c r="K41" s="23">
        <v>132900</v>
      </c>
      <c r="L41" s="22">
        <f t="shared" ref="L41:L44" si="108">(K41/G41)*100</f>
        <v>104.97630331753554</v>
      </c>
      <c r="M41" s="23">
        <v>132900</v>
      </c>
      <c r="N41" s="23">
        <v>100</v>
      </c>
      <c r="O41" s="23">
        <v>132900</v>
      </c>
      <c r="P41" s="22">
        <f>O41/M41*100</f>
        <v>100</v>
      </c>
      <c r="Q41" s="23">
        <v>132900</v>
      </c>
      <c r="R41" s="22">
        <f>(L41+N41+P41)/3</f>
        <v>101.65876777251185</v>
      </c>
      <c r="S41" s="23">
        <v>132900</v>
      </c>
      <c r="T41" s="22">
        <f t="shared" ref="T41:T53" si="109">S41/O41*100</f>
        <v>100</v>
      </c>
      <c r="U41" s="23">
        <v>132900</v>
      </c>
      <c r="V41" s="22">
        <f t="shared" ref="V41" si="110">(P41+R41+T41)/3</f>
        <v>100.55292259083728</v>
      </c>
      <c r="W41" s="22">
        <v>126600</v>
      </c>
      <c r="X41" s="22">
        <f>W41/U41*100</f>
        <v>95.259593679458249</v>
      </c>
      <c r="Y41" s="22">
        <f t="shared" ref="Y41:Y44" si="111">(S41+U41+W41)/3</f>
        <v>130800</v>
      </c>
      <c r="Z41" s="22">
        <f>(X41+V41+T41)/3</f>
        <v>98.604172090098515</v>
      </c>
      <c r="AA41" s="22">
        <v>126600</v>
      </c>
      <c r="AB41" s="22">
        <f t="shared" ref="AB41:AB44" si="112">(AA41/W41)*100</f>
        <v>100</v>
      </c>
      <c r="AC41" s="22">
        <v>126600</v>
      </c>
      <c r="AD41" s="22">
        <f>AC41/AA41*100</f>
        <v>100</v>
      </c>
      <c r="AE41" s="22">
        <v>126600</v>
      </c>
      <c r="AF41" s="22">
        <f t="shared" ref="AF41:AF44" si="113">AE41/AC41*100</f>
        <v>100</v>
      </c>
      <c r="AG41" s="22">
        <f t="shared" ref="AG41:AH44" si="114">(AA41+AC41+AE41)/3</f>
        <v>126600</v>
      </c>
      <c r="AH41" s="22">
        <f t="shared" si="114"/>
        <v>100</v>
      </c>
      <c r="AI41" s="34">
        <f t="shared" ref="AI41:AI44" si="115">(I41+Q41+Y41+AG41)/4</f>
        <v>130800</v>
      </c>
    </row>
    <row r="42" spans="1:36" ht="63.9" customHeight="1" thickBot="1" x14ac:dyDescent="0.3">
      <c r="A42" s="78" t="s">
        <v>81</v>
      </c>
      <c r="B42" s="102">
        <v>340000</v>
      </c>
      <c r="C42" s="104">
        <v>340000</v>
      </c>
      <c r="D42" s="24">
        <f t="shared" si="88"/>
        <v>100</v>
      </c>
      <c r="E42" s="20">
        <v>340000</v>
      </c>
      <c r="F42" s="24">
        <f t="shared" si="89"/>
        <v>100</v>
      </c>
      <c r="G42" s="20">
        <v>340000</v>
      </c>
      <c r="H42" s="24">
        <f t="shared" si="89"/>
        <v>100</v>
      </c>
      <c r="I42" s="24">
        <v>132900</v>
      </c>
      <c r="J42" s="24">
        <f t="shared" si="107"/>
        <v>100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340000</v>
      </c>
      <c r="X42" s="22">
        <v>0</v>
      </c>
      <c r="Y42" s="22">
        <f t="shared" si="111"/>
        <v>113333.33333333333</v>
      </c>
      <c r="Z42" s="22">
        <v>0</v>
      </c>
      <c r="AA42" s="23">
        <v>340000</v>
      </c>
      <c r="AB42" s="22">
        <f t="shared" si="112"/>
        <v>100</v>
      </c>
      <c r="AC42" s="23">
        <v>340000</v>
      </c>
      <c r="AD42" s="22">
        <f>AC42/AA42*100</f>
        <v>100</v>
      </c>
      <c r="AE42" s="23">
        <v>340000</v>
      </c>
      <c r="AF42" s="22">
        <f t="shared" si="113"/>
        <v>100</v>
      </c>
      <c r="AG42" s="22">
        <f t="shared" si="114"/>
        <v>340000</v>
      </c>
      <c r="AH42" s="22">
        <f t="shared" si="114"/>
        <v>100</v>
      </c>
      <c r="AI42" s="34">
        <f t="shared" si="115"/>
        <v>146558.33333333331</v>
      </c>
    </row>
    <row r="43" spans="1:36" ht="63.9" customHeight="1" thickBot="1" x14ac:dyDescent="0.3">
      <c r="A43" s="78" t="s">
        <v>82</v>
      </c>
      <c r="B43" s="102">
        <v>0</v>
      </c>
      <c r="C43" s="104">
        <v>0</v>
      </c>
      <c r="D43" s="24">
        <v>0</v>
      </c>
      <c r="E43" s="20">
        <v>0</v>
      </c>
      <c r="F43" s="24">
        <v>0</v>
      </c>
      <c r="G43" s="20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2">
        <f t="shared" si="111"/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2">
        <f t="shared" si="114"/>
        <v>0</v>
      </c>
      <c r="AH43" s="22">
        <f t="shared" si="114"/>
        <v>0</v>
      </c>
      <c r="AI43" s="34">
        <f t="shared" si="115"/>
        <v>0</v>
      </c>
    </row>
    <row r="44" spans="1:36" ht="63.9" customHeight="1" thickBot="1" x14ac:dyDescent="0.3">
      <c r="A44" s="78" t="s">
        <v>14</v>
      </c>
      <c r="B44" s="101">
        <f>SUM(B41:B43)</f>
        <v>466600</v>
      </c>
      <c r="C44" s="105">
        <f>SUM(C41:C43)</f>
        <v>466600</v>
      </c>
      <c r="D44" s="28">
        <f>(C44/B44)*100</f>
        <v>100</v>
      </c>
      <c r="E44" s="54">
        <f>SUM(E41:E43)</f>
        <v>466600</v>
      </c>
      <c r="F44" s="28">
        <f>(E44/C44)*100</f>
        <v>100</v>
      </c>
      <c r="G44" s="54">
        <f>SUM(G41:G43)</f>
        <v>466600</v>
      </c>
      <c r="H44" s="28">
        <f>(G44/E44)*100</f>
        <v>100</v>
      </c>
      <c r="I44" s="28">
        <f>(C44+E44+G44)/3</f>
        <v>466600</v>
      </c>
      <c r="J44" s="28">
        <f>(D44+F44+H44)/3</f>
        <v>100</v>
      </c>
      <c r="K44" s="26">
        <f>SUM(K41:K43)</f>
        <v>132900</v>
      </c>
      <c r="L44" s="25">
        <f t="shared" si="108"/>
        <v>28.482640377196745</v>
      </c>
      <c r="M44" s="26">
        <f>SUM(M41:M43)</f>
        <v>132900</v>
      </c>
      <c r="N44" s="26">
        <f>SUM(N41:N43)</f>
        <v>100</v>
      </c>
      <c r="O44" s="26">
        <f>SUM(O41:O43)</f>
        <v>132900</v>
      </c>
      <c r="P44" s="25">
        <f>O44/M44*100</f>
        <v>100</v>
      </c>
      <c r="Q44" s="25">
        <f>(K44+M44+O44)/3</f>
        <v>132900</v>
      </c>
      <c r="R44" s="25">
        <f>(L44+N44+P44)/3</f>
        <v>76.160880125732248</v>
      </c>
      <c r="S44" s="25">
        <f>(M44+O44+Q44)/3</f>
        <v>132900</v>
      </c>
      <c r="T44" s="25">
        <f t="shared" si="109"/>
        <v>100</v>
      </c>
      <c r="U44" s="25">
        <f>(O44+Q44+S44)/3</f>
        <v>132900</v>
      </c>
      <c r="V44" s="25">
        <f t="shared" ref="V44" si="116">(P44+R44+T44)/3</f>
        <v>92.053626708577426</v>
      </c>
      <c r="W44" s="25">
        <f>SUM(W41:W43)</f>
        <v>466600</v>
      </c>
      <c r="X44" s="25">
        <f>W44/U44*100</f>
        <v>351.09104589917234</v>
      </c>
      <c r="Y44" s="25">
        <f t="shared" si="111"/>
        <v>244133.33333333334</v>
      </c>
      <c r="Z44" s="25">
        <f t="shared" ref="Z44" si="117">Y44/W44*100</f>
        <v>52.321760251464497</v>
      </c>
      <c r="AA44" s="25">
        <f>SUM(AA41:AA43)</f>
        <v>466600</v>
      </c>
      <c r="AB44" s="25">
        <f t="shared" si="112"/>
        <v>100</v>
      </c>
      <c r="AC44" s="25">
        <f>SUM(AC41:AC43)</f>
        <v>466600</v>
      </c>
      <c r="AD44" s="25">
        <f>AC44/AA44*100</f>
        <v>100</v>
      </c>
      <c r="AE44" s="25">
        <f>SUM(AE41:AE43)</f>
        <v>466600</v>
      </c>
      <c r="AF44" s="25">
        <f t="shared" si="113"/>
        <v>100</v>
      </c>
      <c r="AG44" s="25">
        <f t="shared" si="114"/>
        <v>466600</v>
      </c>
      <c r="AH44" s="25">
        <f t="shared" si="114"/>
        <v>100</v>
      </c>
      <c r="AI44" s="35">
        <f t="shared" si="115"/>
        <v>327558.33333333337</v>
      </c>
    </row>
    <row r="45" spans="1:36" ht="63.9" customHeight="1" thickBot="1" x14ac:dyDescent="0.3">
      <c r="A45" s="126" t="s">
        <v>83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8"/>
    </row>
    <row r="46" spans="1:36" ht="63.9" customHeight="1" thickBot="1" x14ac:dyDescent="0.3">
      <c r="A46" s="78" t="s">
        <v>84</v>
      </c>
      <c r="B46" s="102">
        <v>0</v>
      </c>
      <c r="C46" s="104">
        <v>0</v>
      </c>
      <c r="D46" s="24">
        <v>0</v>
      </c>
      <c r="E46" s="20">
        <v>0</v>
      </c>
      <c r="F46" s="24">
        <v>0</v>
      </c>
      <c r="G46" s="20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2">
        <f t="shared" ref="Y46:Y49" si="118">(S46+U46+W46)/3</f>
        <v>0</v>
      </c>
      <c r="Z46" s="22">
        <f>(X46+V46+T46)/3</f>
        <v>0</v>
      </c>
      <c r="AA46" s="23">
        <v>0</v>
      </c>
      <c r="AB46" s="23">
        <v>0</v>
      </c>
      <c r="AC46" s="23">
        <v>0</v>
      </c>
      <c r="AD46" s="22">
        <v>0</v>
      </c>
      <c r="AE46" s="23">
        <v>0</v>
      </c>
      <c r="AF46" s="22">
        <v>0</v>
      </c>
      <c r="AG46" s="22">
        <f t="shared" ref="AG46:AH49" si="119">(AA46+AC46+AE46)/3</f>
        <v>0</v>
      </c>
      <c r="AH46" s="22">
        <f t="shared" si="119"/>
        <v>0</v>
      </c>
      <c r="AI46" s="34">
        <f t="shared" ref="AI46:AI49" si="120">(I46+Q46+Y46+AG46)/4</f>
        <v>0</v>
      </c>
    </row>
    <row r="47" spans="1:36" ht="63.9" customHeight="1" thickBot="1" x14ac:dyDescent="0.3">
      <c r="A47" s="78" t="s">
        <v>85</v>
      </c>
      <c r="B47" s="102">
        <v>4000</v>
      </c>
      <c r="C47" s="104">
        <v>4000</v>
      </c>
      <c r="D47" s="24">
        <f t="shared" ref="D47:D48" si="121">(C47/B47)*100</f>
        <v>100</v>
      </c>
      <c r="E47" s="20">
        <v>4000</v>
      </c>
      <c r="F47" s="24">
        <f t="shared" ref="F47:F48" si="122">(E47/C47)*100</f>
        <v>100</v>
      </c>
      <c r="G47" s="20">
        <v>4000</v>
      </c>
      <c r="H47" s="24">
        <f t="shared" ref="H47:H48" si="123">(G47/E47)*100</f>
        <v>100</v>
      </c>
      <c r="I47" s="24">
        <f t="shared" ref="I47:J49" si="124">(C47+E47+G47)/3</f>
        <v>4000</v>
      </c>
      <c r="J47" s="24">
        <f t="shared" si="124"/>
        <v>100</v>
      </c>
      <c r="K47" s="23">
        <v>4300</v>
      </c>
      <c r="L47" s="22">
        <f t="shared" ref="L47:L49" si="125">(K47/G47)*100</f>
        <v>107.5</v>
      </c>
      <c r="M47" s="23">
        <v>4300</v>
      </c>
      <c r="N47" s="22">
        <f t="shared" ref="N47:N48" si="126">(M47/K47)*100</f>
        <v>100</v>
      </c>
      <c r="O47" s="23">
        <v>3500</v>
      </c>
      <c r="P47" s="22">
        <f>O47/M47*100</f>
        <v>81.395348837209298</v>
      </c>
      <c r="Q47" s="22">
        <f t="shared" ref="Q47:R49" si="127">(K47+M47+O47)/3</f>
        <v>4033.3333333333335</v>
      </c>
      <c r="R47" s="22">
        <f t="shared" si="127"/>
        <v>96.298449612403104</v>
      </c>
      <c r="S47" s="23">
        <v>3500</v>
      </c>
      <c r="T47" s="22">
        <f t="shared" si="109"/>
        <v>100</v>
      </c>
      <c r="U47" s="23">
        <v>3500</v>
      </c>
      <c r="V47" s="22">
        <f t="shared" ref="V47:V49" si="128">U47/S47*100</f>
        <v>100</v>
      </c>
      <c r="W47" s="23">
        <v>3500</v>
      </c>
      <c r="X47" s="22">
        <f>W47/U47*100</f>
        <v>100</v>
      </c>
      <c r="Y47" s="22">
        <f t="shared" si="118"/>
        <v>3500</v>
      </c>
      <c r="Z47" s="22">
        <f>(X47+V47+T47)/3</f>
        <v>100</v>
      </c>
      <c r="AA47" s="23">
        <v>3500</v>
      </c>
      <c r="AB47" s="22">
        <f t="shared" ref="AB47:AB49" si="129">(AA47/W47)*100</f>
        <v>100</v>
      </c>
      <c r="AC47" s="23">
        <v>3500</v>
      </c>
      <c r="AD47" s="22">
        <f>AC47/AA47*100</f>
        <v>100</v>
      </c>
      <c r="AE47" s="22">
        <v>4000</v>
      </c>
      <c r="AF47" s="22">
        <f t="shared" ref="AF47:AF49" si="130">AE47/AC47*100</f>
        <v>114.28571428571428</v>
      </c>
      <c r="AG47" s="22">
        <f t="shared" si="119"/>
        <v>3666.6666666666665</v>
      </c>
      <c r="AH47" s="22">
        <f t="shared" si="119"/>
        <v>104.76190476190476</v>
      </c>
      <c r="AI47" s="34">
        <f t="shared" si="120"/>
        <v>3800</v>
      </c>
    </row>
    <row r="48" spans="1:36" ht="63.9" customHeight="1" thickBot="1" x14ac:dyDescent="0.3">
      <c r="A48" s="78" t="s">
        <v>86</v>
      </c>
      <c r="B48" s="102">
        <v>1100</v>
      </c>
      <c r="C48" s="104">
        <v>1100</v>
      </c>
      <c r="D48" s="24">
        <f t="shared" si="121"/>
        <v>100</v>
      </c>
      <c r="E48" s="20">
        <v>1100</v>
      </c>
      <c r="F48" s="24">
        <f t="shared" si="122"/>
        <v>100</v>
      </c>
      <c r="G48" s="20">
        <v>1100</v>
      </c>
      <c r="H48" s="24">
        <f t="shared" si="123"/>
        <v>100</v>
      </c>
      <c r="I48" s="24">
        <f t="shared" si="124"/>
        <v>1100</v>
      </c>
      <c r="J48" s="24">
        <f t="shared" si="124"/>
        <v>100</v>
      </c>
      <c r="K48" s="23">
        <v>1100</v>
      </c>
      <c r="L48" s="22">
        <f t="shared" si="125"/>
        <v>100</v>
      </c>
      <c r="M48" s="23">
        <v>1100</v>
      </c>
      <c r="N48" s="22">
        <f t="shared" si="126"/>
        <v>100</v>
      </c>
      <c r="O48" s="23">
        <v>1100</v>
      </c>
      <c r="P48" s="22">
        <f>O48/M48*100</f>
        <v>100</v>
      </c>
      <c r="Q48" s="22">
        <f t="shared" si="127"/>
        <v>1100</v>
      </c>
      <c r="R48" s="22">
        <f t="shared" si="127"/>
        <v>100</v>
      </c>
      <c r="S48" s="23">
        <v>1100</v>
      </c>
      <c r="T48" s="22">
        <f t="shared" si="109"/>
        <v>100</v>
      </c>
      <c r="U48" s="23">
        <v>1100</v>
      </c>
      <c r="V48" s="22">
        <f t="shared" si="128"/>
        <v>100</v>
      </c>
      <c r="W48" s="23">
        <v>1100</v>
      </c>
      <c r="X48" s="22">
        <f>W48/U48*100</f>
        <v>100</v>
      </c>
      <c r="Y48" s="22">
        <f t="shared" si="118"/>
        <v>1100</v>
      </c>
      <c r="Z48" s="22">
        <f>(X48+V48+T48)/3</f>
        <v>100</v>
      </c>
      <c r="AA48" s="23">
        <v>1100</v>
      </c>
      <c r="AB48" s="22">
        <f t="shared" si="129"/>
        <v>100</v>
      </c>
      <c r="AC48" s="23">
        <v>1100</v>
      </c>
      <c r="AD48" s="22">
        <f>AC48/AA48*100</f>
        <v>100</v>
      </c>
      <c r="AE48" s="22">
        <v>1100</v>
      </c>
      <c r="AF48" s="22">
        <f t="shared" si="130"/>
        <v>100</v>
      </c>
      <c r="AG48" s="22">
        <f t="shared" si="119"/>
        <v>1100</v>
      </c>
      <c r="AH48" s="22">
        <f t="shared" si="119"/>
        <v>100</v>
      </c>
      <c r="AI48" s="34">
        <f t="shared" si="120"/>
        <v>1100</v>
      </c>
    </row>
    <row r="49" spans="1:35" ht="63.9" customHeight="1" thickBot="1" x14ac:dyDescent="0.3">
      <c r="A49" s="78" t="s">
        <v>14</v>
      </c>
      <c r="B49" s="101">
        <f>SUM(B46:B48)</f>
        <v>5100</v>
      </c>
      <c r="C49" s="105">
        <f>SUM(C46:C48)</f>
        <v>5100</v>
      </c>
      <c r="D49" s="28">
        <f>(C49/B49)*100</f>
        <v>100</v>
      </c>
      <c r="E49" s="54">
        <f>SUM(E46:E48)</f>
        <v>5100</v>
      </c>
      <c r="F49" s="28">
        <f>(E49/C49)*100</f>
        <v>100</v>
      </c>
      <c r="G49" s="54">
        <f>SUM(G46:G48)</f>
        <v>5100</v>
      </c>
      <c r="H49" s="28">
        <f>(G49/E49)*100</f>
        <v>100</v>
      </c>
      <c r="I49" s="28">
        <f t="shared" si="124"/>
        <v>5100</v>
      </c>
      <c r="J49" s="28">
        <f t="shared" si="124"/>
        <v>100</v>
      </c>
      <c r="K49" s="26">
        <f>SUM(K46:K48)</f>
        <v>5400</v>
      </c>
      <c r="L49" s="25">
        <f t="shared" si="125"/>
        <v>105.88235294117648</v>
      </c>
      <c r="M49" s="26">
        <f>SUM(M46:M48)</f>
        <v>5400</v>
      </c>
      <c r="N49" s="25">
        <f>(M49/K49)*100</f>
        <v>100</v>
      </c>
      <c r="O49" s="26">
        <f>SUM(O46:O48)</f>
        <v>4600</v>
      </c>
      <c r="P49" s="25">
        <f>O49/M49*100</f>
        <v>85.18518518518519</v>
      </c>
      <c r="Q49" s="25">
        <f t="shared" si="127"/>
        <v>5133.333333333333</v>
      </c>
      <c r="R49" s="25">
        <f t="shared" si="127"/>
        <v>97.022512708787232</v>
      </c>
      <c r="S49" s="26">
        <f t="shared" ref="S49" si="131">SUM(S46:S48)</f>
        <v>4600</v>
      </c>
      <c r="T49" s="25">
        <f t="shared" si="109"/>
        <v>100</v>
      </c>
      <c r="U49" s="26">
        <f t="shared" ref="U49:W49" si="132">SUM(U46:U48)</f>
        <v>4600</v>
      </c>
      <c r="V49" s="25">
        <f t="shared" si="128"/>
        <v>100</v>
      </c>
      <c r="W49" s="26">
        <f t="shared" si="132"/>
        <v>4600</v>
      </c>
      <c r="X49" s="25">
        <f>W49/U49*100</f>
        <v>100</v>
      </c>
      <c r="Y49" s="25">
        <f t="shared" si="118"/>
        <v>4600</v>
      </c>
      <c r="Z49" s="25">
        <f>(X49+V49+T49)/3</f>
        <v>100</v>
      </c>
      <c r="AA49" s="26">
        <f t="shared" ref="AA49:AC49" si="133">SUM(AA46:AA48)</f>
        <v>4600</v>
      </c>
      <c r="AB49" s="25">
        <f t="shared" si="129"/>
        <v>100</v>
      </c>
      <c r="AC49" s="26">
        <f t="shared" si="133"/>
        <v>4600</v>
      </c>
      <c r="AD49" s="25">
        <f>AC49/AA49*100</f>
        <v>100</v>
      </c>
      <c r="AE49" s="25">
        <f>SUM(AE46:AE48)</f>
        <v>5100</v>
      </c>
      <c r="AF49" s="25">
        <f t="shared" si="130"/>
        <v>110.86956521739131</v>
      </c>
      <c r="AG49" s="25">
        <f t="shared" si="119"/>
        <v>4766.666666666667</v>
      </c>
      <c r="AH49" s="25">
        <f t="shared" si="119"/>
        <v>103.62318840579711</v>
      </c>
      <c r="AI49" s="35">
        <f t="shared" si="120"/>
        <v>4900</v>
      </c>
    </row>
    <row r="50" spans="1:35" ht="63.9" customHeight="1" thickBot="1" x14ac:dyDescent="0.3">
      <c r="A50" s="126" t="s">
        <v>87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8"/>
    </row>
    <row r="51" spans="1:35" ht="63.9" customHeight="1" thickBot="1" x14ac:dyDescent="0.3">
      <c r="A51" s="78" t="s">
        <v>88</v>
      </c>
      <c r="B51" s="102">
        <v>37000</v>
      </c>
      <c r="C51" s="104">
        <v>37000</v>
      </c>
      <c r="D51" s="24">
        <f t="shared" ref="D51" si="134">(C51/B51)*100</f>
        <v>100</v>
      </c>
      <c r="E51" s="20">
        <v>37000</v>
      </c>
      <c r="F51" s="24">
        <f>(E51/C51)*100</f>
        <v>100</v>
      </c>
      <c r="G51" s="20">
        <v>37000</v>
      </c>
      <c r="H51" s="24">
        <f t="shared" ref="H51:H53" si="135">(G51/E51)*100</f>
        <v>100</v>
      </c>
      <c r="I51" s="24">
        <f>(C51+E51+G51)/3</f>
        <v>37000</v>
      </c>
      <c r="J51" s="24">
        <f>(D51+F51+H51)/3</f>
        <v>100</v>
      </c>
      <c r="K51" s="23">
        <v>35000</v>
      </c>
      <c r="L51" s="22">
        <f t="shared" ref="L51:L53" si="136">(K51/G51)*100</f>
        <v>94.594594594594597</v>
      </c>
      <c r="M51" s="23">
        <v>35000</v>
      </c>
      <c r="N51" s="22">
        <f t="shared" ref="N51" si="137">(M51/K51)*100</f>
        <v>100</v>
      </c>
      <c r="O51" s="23">
        <v>37000</v>
      </c>
      <c r="P51" s="22">
        <f>O51/M51*100</f>
        <v>105.71428571428572</v>
      </c>
      <c r="Q51" s="22">
        <f t="shared" ref="Q51:R53" si="138">(K51+M51+O51)/3</f>
        <v>35666.666666666664</v>
      </c>
      <c r="R51" s="22">
        <f t="shared" si="138"/>
        <v>100.1029601029601</v>
      </c>
      <c r="S51" s="23">
        <v>37000</v>
      </c>
      <c r="T51" s="22">
        <f t="shared" si="109"/>
        <v>100</v>
      </c>
      <c r="U51" s="23">
        <v>37000</v>
      </c>
      <c r="V51" s="22">
        <f t="shared" ref="V51:V53" si="139">U51/S51*100</f>
        <v>100</v>
      </c>
      <c r="W51" s="23">
        <v>37000</v>
      </c>
      <c r="X51" s="22">
        <f>W51/U51*100</f>
        <v>100</v>
      </c>
      <c r="Y51" s="22">
        <f t="shared" ref="Y51:Y53" si="140">(S51+U51+W51)/3</f>
        <v>37000</v>
      </c>
      <c r="Z51" s="22">
        <f>(X51+V51+T51)/3</f>
        <v>100</v>
      </c>
      <c r="AA51" s="23">
        <v>37000</v>
      </c>
      <c r="AB51" s="22">
        <f t="shared" ref="AB51:AB52" si="141">(AA51/W51)*100</f>
        <v>100</v>
      </c>
      <c r="AC51" s="23">
        <v>37000</v>
      </c>
      <c r="AD51" s="22">
        <f>AC51/AA51*100</f>
        <v>100</v>
      </c>
      <c r="AE51" s="22">
        <v>37000</v>
      </c>
      <c r="AF51" s="22">
        <f t="shared" ref="AF51:AF53" si="142">AE51/AC51*100</f>
        <v>100</v>
      </c>
      <c r="AG51" s="22">
        <f t="shared" ref="AG51:AH53" si="143">(AA51+AC51+AE51)/3</f>
        <v>37000</v>
      </c>
      <c r="AH51" s="22">
        <f t="shared" si="143"/>
        <v>100</v>
      </c>
      <c r="AI51" s="34">
        <f t="shared" ref="AI51:AI53" si="144">(I51+Q51+Y51+AG51)/4</f>
        <v>36666.666666666664</v>
      </c>
    </row>
    <row r="52" spans="1:35" ht="63.9" customHeight="1" thickBot="1" x14ac:dyDescent="0.3">
      <c r="A52" s="78" t="s">
        <v>89</v>
      </c>
      <c r="B52" s="102">
        <v>1000</v>
      </c>
      <c r="C52" s="104">
        <v>1000</v>
      </c>
      <c r="D52" s="24">
        <f>(C52/B52)*100</f>
        <v>100</v>
      </c>
      <c r="E52" s="20">
        <v>1000</v>
      </c>
      <c r="F52" s="24">
        <f t="shared" ref="F52:F53" si="145">(E52/C52)*100</f>
        <v>100</v>
      </c>
      <c r="G52" s="20">
        <v>1000</v>
      </c>
      <c r="H52" s="24">
        <f t="shared" si="135"/>
        <v>100</v>
      </c>
      <c r="I52" s="24">
        <f>(C52+E52+G52)/3</f>
        <v>1000</v>
      </c>
      <c r="J52" s="24">
        <f>(D52+F52+H52)/3</f>
        <v>100</v>
      </c>
      <c r="K52" s="23">
        <v>1000</v>
      </c>
      <c r="L52" s="22">
        <f t="shared" si="136"/>
        <v>100</v>
      </c>
      <c r="M52" s="23">
        <v>1000</v>
      </c>
      <c r="N52" s="22">
        <f>(M52/K52)*100</f>
        <v>100</v>
      </c>
      <c r="O52" s="23">
        <v>1000</v>
      </c>
      <c r="P52" s="22">
        <f>O52/M52*100</f>
        <v>100</v>
      </c>
      <c r="Q52" s="22">
        <f t="shared" si="138"/>
        <v>1000</v>
      </c>
      <c r="R52" s="22">
        <f t="shared" si="138"/>
        <v>100</v>
      </c>
      <c r="S52" s="23">
        <v>1000</v>
      </c>
      <c r="T52" s="22">
        <f t="shared" si="109"/>
        <v>100</v>
      </c>
      <c r="U52" s="23">
        <v>1000</v>
      </c>
      <c r="V52" s="22">
        <f t="shared" si="139"/>
        <v>100</v>
      </c>
      <c r="W52" s="23">
        <v>1000</v>
      </c>
      <c r="X52" s="22">
        <f>W52/U52*100</f>
        <v>100</v>
      </c>
      <c r="Y52" s="22">
        <f t="shared" si="140"/>
        <v>1000</v>
      </c>
      <c r="Z52" s="22">
        <f t="shared" ref="Z52" si="146">Y52/W52*100</f>
        <v>100</v>
      </c>
      <c r="AA52" s="23">
        <v>1000</v>
      </c>
      <c r="AB52" s="22">
        <f t="shared" si="141"/>
        <v>100</v>
      </c>
      <c r="AC52" s="23">
        <v>1000</v>
      </c>
      <c r="AD52" s="22">
        <f>AC52/AA52*100</f>
        <v>100</v>
      </c>
      <c r="AE52" s="22">
        <v>1000</v>
      </c>
      <c r="AF52" s="22">
        <f t="shared" si="142"/>
        <v>100</v>
      </c>
      <c r="AG52" s="22">
        <f t="shared" si="143"/>
        <v>1000</v>
      </c>
      <c r="AH52" s="22">
        <f t="shared" si="143"/>
        <v>100</v>
      </c>
      <c r="AI52" s="34">
        <f t="shared" si="144"/>
        <v>1000</v>
      </c>
    </row>
    <row r="53" spans="1:35" ht="63.9" customHeight="1" thickBot="1" x14ac:dyDescent="0.3">
      <c r="A53" s="78" t="s">
        <v>14</v>
      </c>
      <c r="B53" s="101">
        <f>SUM(B51:B52)</f>
        <v>38000</v>
      </c>
      <c r="C53" s="105">
        <f>SUM(C51:C52)</f>
        <v>38000</v>
      </c>
      <c r="D53" s="28">
        <f>(C53/B53)*100</f>
        <v>100</v>
      </c>
      <c r="E53" s="54">
        <f>SUM(E51:E52)</f>
        <v>38000</v>
      </c>
      <c r="F53" s="28">
        <f t="shared" si="145"/>
        <v>100</v>
      </c>
      <c r="G53" s="54">
        <f>SUM(G51:G52)</f>
        <v>38000</v>
      </c>
      <c r="H53" s="55">
        <f t="shared" si="135"/>
        <v>100</v>
      </c>
      <c r="I53" s="28">
        <f>SUM(I51:I52)</f>
        <v>38000</v>
      </c>
      <c r="J53" s="28">
        <f>(D53+F53+H53)/3</f>
        <v>100</v>
      </c>
      <c r="K53" s="26">
        <f t="shared" ref="K53" si="147">SUM(K51:K52)</f>
        <v>36000</v>
      </c>
      <c r="L53" s="25">
        <f t="shared" si="136"/>
        <v>94.73684210526315</v>
      </c>
      <c r="M53" s="26">
        <f>SUM(M51:M52)</f>
        <v>36000</v>
      </c>
      <c r="N53" s="25">
        <f>(M53/K53)*100</f>
        <v>100</v>
      </c>
      <c r="O53" s="26">
        <f>SUM(O51:O52)</f>
        <v>38000</v>
      </c>
      <c r="P53" s="25">
        <f>O53/M53*100</f>
        <v>105.55555555555556</v>
      </c>
      <c r="Q53" s="25">
        <f t="shared" si="138"/>
        <v>36666.666666666664</v>
      </c>
      <c r="R53" s="25">
        <f t="shared" si="138"/>
        <v>100.09746588693957</v>
      </c>
      <c r="S53" s="26">
        <f t="shared" ref="S53" si="148">SUM(S51:S52)</f>
        <v>38000</v>
      </c>
      <c r="T53" s="25">
        <f t="shared" si="109"/>
        <v>100</v>
      </c>
      <c r="U53" s="26">
        <f t="shared" ref="U53:W53" si="149">SUM(U51:U52)</f>
        <v>38000</v>
      </c>
      <c r="V53" s="25">
        <f t="shared" si="139"/>
        <v>100</v>
      </c>
      <c r="W53" s="26">
        <f t="shared" si="149"/>
        <v>38000</v>
      </c>
      <c r="X53" s="25">
        <f>W53/U53*100</f>
        <v>100</v>
      </c>
      <c r="Y53" s="25">
        <f t="shared" si="140"/>
        <v>38000</v>
      </c>
      <c r="Z53" s="25">
        <f t="shared" ref="Z53" si="150">Y53/W53*100</f>
        <v>100</v>
      </c>
      <c r="AA53" s="26">
        <f t="shared" ref="AA53:AC53" si="151">SUM(AA51:AA52)</f>
        <v>38000</v>
      </c>
      <c r="AB53" s="25">
        <f>(AA53/W53)*100</f>
        <v>100</v>
      </c>
      <c r="AC53" s="26">
        <f t="shared" si="151"/>
        <v>38000</v>
      </c>
      <c r="AD53" s="25">
        <f>AC53/AA53*100</f>
        <v>100</v>
      </c>
      <c r="AE53" s="25">
        <f>SUM(AE51:AE52)</f>
        <v>38000</v>
      </c>
      <c r="AF53" s="25">
        <f t="shared" si="142"/>
        <v>100</v>
      </c>
      <c r="AG53" s="25">
        <f t="shared" si="143"/>
        <v>38000</v>
      </c>
      <c r="AH53" s="25">
        <f t="shared" si="143"/>
        <v>100</v>
      </c>
      <c r="AI53" s="35">
        <f t="shared" si="144"/>
        <v>37666.666666666664</v>
      </c>
    </row>
    <row r="54" spans="1:35" ht="63.9" customHeight="1" thickBot="1" x14ac:dyDescent="0.3">
      <c r="A54" s="135" t="s">
        <v>90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8"/>
    </row>
    <row r="55" spans="1:35" ht="63.9" customHeight="1" thickBot="1" x14ac:dyDescent="0.3">
      <c r="A55" s="154" t="s">
        <v>91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8"/>
    </row>
    <row r="56" spans="1:35" ht="63.9" customHeight="1" thickBot="1" x14ac:dyDescent="0.3">
      <c r="A56" s="78" t="s">
        <v>182</v>
      </c>
      <c r="B56" s="102">
        <v>2700</v>
      </c>
      <c r="C56" s="105">
        <v>2700</v>
      </c>
      <c r="D56" s="24">
        <f t="shared" ref="D56:D63" si="152">(C56/B56)*100</f>
        <v>100</v>
      </c>
      <c r="E56" s="20">
        <v>2700</v>
      </c>
      <c r="F56" s="24">
        <f t="shared" ref="F56:F64" si="153">(E56/C56)*100</f>
        <v>100</v>
      </c>
      <c r="G56" s="24">
        <v>3200</v>
      </c>
      <c r="H56" s="24">
        <f t="shared" ref="H56:H64" si="154">(G56/E56)*100</f>
        <v>118.5185185185185</v>
      </c>
      <c r="I56" s="24">
        <f t="shared" ref="I56:J60" si="155">(C56+E56+G56)/3</f>
        <v>2866.6666666666665</v>
      </c>
      <c r="J56" s="24">
        <f t="shared" si="155"/>
        <v>106.17283950617282</v>
      </c>
      <c r="K56" s="23">
        <v>2200</v>
      </c>
      <c r="L56" s="22">
        <f t="shared" ref="L56:L63" si="156">(K56/G56)*100</f>
        <v>68.75</v>
      </c>
      <c r="M56" s="23">
        <v>2200</v>
      </c>
      <c r="N56" s="22">
        <f t="shared" ref="N56:N105" si="157">(M56/K56)*100</f>
        <v>100</v>
      </c>
      <c r="O56" s="23">
        <v>2600</v>
      </c>
      <c r="P56" s="22">
        <f t="shared" ref="P56:P63" si="158">O56/M56*100</f>
        <v>118.18181818181819</v>
      </c>
      <c r="Q56" s="22">
        <f t="shared" ref="Q56:Q63" si="159">(K56+M56+O56)/3</f>
        <v>2333.3333333333335</v>
      </c>
      <c r="R56" s="22">
        <f t="shared" ref="R56:R63" si="160">(L56+N56+P56)/3</f>
        <v>95.643939393939391</v>
      </c>
      <c r="S56" s="23">
        <v>2600</v>
      </c>
      <c r="T56" s="22">
        <f t="shared" ref="T56:T63" si="161">S56/O56*100</f>
        <v>100</v>
      </c>
      <c r="U56" s="23">
        <v>2600</v>
      </c>
      <c r="V56" s="22">
        <f t="shared" ref="V56:V63" si="162">U56/S56*100</f>
        <v>100</v>
      </c>
      <c r="W56" s="22">
        <v>3200</v>
      </c>
      <c r="X56" s="22">
        <f t="shared" ref="X56:X64" si="163">W56/U56*100</f>
        <v>123.07692307692308</v>
      </c>
      <c r="Y56" s="22">
        <f t="shared" ref="Y56:Y64" si="164">(S56+U56+W56)/3</f>
        <v>2800</v>
      </c>
      <c r="Z56" s="22">
        <f>(X56+V56+T56)/3</f>
        <v>107.69230769230769</v>
      </c>
      <c r="AA56" s="22">
        <v>3200</v>
      </c>
      <c r="AB56" s="22">
        <f t="shared" ref="AB56:AB64" si="165">(AA56/W56)*100</f>
        <v>100</v>
      </c>
      <c r="AC56" s="22">
        <v>3200</v>
      </c>
      <c r="AD56" s="22">
        <f t="shared" ref="AD56:AD64" si="166">AC56/AA56*100</f>
        <v>100</v>
      </c>
      <c r="AE56" s="22">
        <v>2700</v>
      </c>
      <c r="AF56" s="22">
        <f t="shared" ref="AF56:AF64" si="167">AE56/AC56*100</f>
        <v>84.375</v>
      </c>
      <c r="AG56" s="22">
        <f t="shared" ref="AG56:AH64" si="168">(AA56+AC56+AE56)/3</f>
        <v>3033.3333333333335</v>
      </c>
      <c r="AH56" s="22">
        <f t="shared" si="168"/>
        <v>94.791666666666671</v>
      </c>
      <c r="AI56" s="34">
        <f t="shared" ref="AI56:AI64" si="169">(I56+Q56+Y56+AG56)/4</f>
        <v>2758.3333333333335</v>
      </c>
    </row>
    <row r="57" spans="1:35" ht="63.9" customHeight="1" thickBot="1" x14ac:dyDescent="0.3">
      <c r="A57" s="78" t="s">
        <v>161</v>
      </c>
      <c r="B57" s="102">
        <v>25100</v>
      </c>
      <c r="C57" s="105">
        <v>25100</v>
      </c>
      <c r="D57" s="24">
        <f t="shared" si="152"/>
        <v>100</v>
      </c>
      <c r="E57" s="20">
        <v>25100</v>
      </c>
      <c r="F57" s="24">
        <f t="shared" si="153"/>
        <v>100</v>
      </c>
      <c r="G57" s="24">
        <v>24000</v>
      </c>
      <c r="H57" s="24">
        <f>(G57/E57)*100</f>
        <v>95.617529880478088</v>
      </c>
      <c r="I57" s="24">
        <f>(C57+E57+G57)/3</f>
        <v>24733.333333333332</v>
      </c>
      <c r="J57" s="24">
        <f>(D57+F57+H57)/3</f>
        <v>98.53917662682602</v>
      </c>
      <c r="K57" s="23">
        <v>15850</v>
      </c>
      <c r="L57" s="22">
        <f>(K57/G57)*100</f>
        <v>66.041666666666671</v>
      </c>
      <c r="M57" s="23">
        <v>15850</v>
      </c>
      <c r="N57" s="22">
        <f>(M57/K57)*100</f>
        <v>100</v>
      </c>
      <c r="O57" s="23">
        <v>19550</v>
      </c>
      <c r="P57" s="22">
        <f>O57/M57*100</f>
        <v>123.34384858044164</v>
      </c>
      <c r="Q57" s="22">
        <f>(K57+M57+O57)/3</f>
        <v>17083.333333333332</v>
      </c>
      <c r="R57" s="22">
        <f>(L57+N57+P57)/3</f>
        <v>96.461838415702786</v>
      </c>
      <c r="S57" s="23">
        <v>19550</v>
      </c>
      <c r="T57" s="22">
        <f>S57/O57*100</f>
        <v>100</v>
      </c>
      <c r="U57" s="23">
        <v>19550</v>
      </c>
      <c r="V57" s="22">
        <f t="shared" si="162"/>
        <v>100</v>
      </c>
      <c r="W57" s="22">
        <v>23500</v>
      </c>
      <c r="X57" s="22">
        <f t="shared" si="163"/>
        <v>120.20460358056266</v>
      </c>
      <c r="Y57" s="22">
        <f t="shared" si="164"/>
        <v>20866.666666666668</v>
      </c>
      <c r="Z57" s="22">
        <f t="shared" ref="Z57:Z64" si="170">(X57+V57+T57)/3</f>
        <v>106.73486786018755</v>
      </c>
      <c r="AA57" s="22">
        <v>23500</v>
      </c>
      <c r="AB57" s="22">
        <f t="shared" si="165"/>
        <v>100</v>
      </c>
      <c r="AC57" s="22">
        <v>23500</v>
      </c>
      <c r="AD57" s="22">
        <f t="shared" si="166"/>
        <v>100</v>
      </c>
      <c r="AE57" s="22">
        <v>25100</v>
      </c>
      <c r="AF57" s="22">
        <f t="shared" si="167"/>
        <v>106.80851063829789</v>
      </c>
      <c r="AG57" s="22">
        <f t="shared" si="168"/>
        <v>24033.333333333332</v>
      </c>
      <c r="AH57" s="22">
        <f t="shared" si="168"/>
        <v>102.2695035460993</v>
      </c>
      <c r="AI57" s="34">
        <f t="shared" si="169"/>
        <v>21679.166666666664</v>
      </c>
    </row>
    <row r="58" spans="1:35" ht="63.9" customHeight="1" thickBot="1" x14ac:dyDescent="0.3">
      <c r="A58" s="78" t="s">
        <v>160</v>
      </c>
      <c r="B58" s="102">
        <v>9400</v>
      </c>
      <c r="C58" s="105">
        <v>9400</v>
      </c>
      <c r="D58" s="24">
        <f t="shared" si="152"/>
        <v>100</v>
      </c>
      <c r="E58" s="20">
        <v>9400</v>
      </c>
      <c r="F58" s="24">
        <f t="shared" si="153"/>
        <v>100</v>
      </c>
      <c r="G58" s="24">
        <v>11000</v>
      </c>
      <c r="H58" s="24">
        <f t="shared" si="154"/>
        <v>117.02127659574468</v>
      </c>
      <c r="I58" s="24">
        <f t="shared" si="155"/>
        <v>9933.3333333333339</v>
      </c>
      <c r="J58" s="24">
        <f t="shared" si="155"/>
        <v>105.67375886524822</v>
      </c>
      <c r="K58" s="23">
        <v>8102</v>
      </c>
      <c r="L58" s="22">
        <f t="shared" si="156"/>
        <v>73.654545454545456</v>
      </c>
      <c r="M58" s="23">
        <v>8102</v>
      </c>
      <c r="N58" s="22">
        <f t="shared" si="157"/>
        <v>100</v>
      </c>
      <c r="O58" s="23">
        <v>9200</v>
      </c>
      <c r="P58" s="22">
        <f t="shared" si="158"/>
        <v>113.55220933102939</v>
      </c>
      <c r="Q58" s="22">
        <f t="shared" si="159"/>
        <v>8468</v>
      </c>
      <c r="R58" s="22">
        <f t="shared" si="160"/>
        <v>95.735584928524943</v>
      </c>
      <c r="S58" s="23">
        <v>9200</v>
      </c>
      <c r="T58" s="22">
        <f t="shared" si="161"/>
        <v>100</v>
      </c>
      <c r="U58" s="23">
        <v>9200</v>
      </c>
      <c r="V58" s="22">
        <f t="shared" si="162"/>
        <v>100</v>
      </c>
      <c r="W58" s="22">
        <v>10700</v>
      </c>
      <c r="X58" s="22">
        <f t="shared" si="163"/>
        <v>116.30434782608697</v>
      </c>
      <c r="Y58" s="22">
        <f t="shared" si="164"/>
        <v>9700</v>
      </c>
      <c r="Z58" s="22">
        <f t="shared" si="170"/>
        <v>105.43478260869567</v>
      </c>
      <c r="AA58" s="22">
        <v>10700</v>
      </c>
      <c r="AB58" s="22">
        <f t="shared" si="165"/>
        <v>100</v>
      </c>
      <c r="AC58" s="22">
        <v>10700</v>
      </c>
      <c r="AD58" s="22">
        <f t="shared" si="166"/>
        <v>100</v>
      </c>
      <c r="AE58" s="22">
        <v>9400</v>
      </c>
      <c r="AF58" s="22">
        <f t="shared" si="167"/>
        <v>87.850467289719631</v>
      </c>
      <c r="AG58" s="22">
        <f t="shared" si="168"/>
        <v>10266.666666666666</v>
      </c>
      <c r="AH58" s="22">
        <f t="shared" si="168"/>
        <v>95.950155763239877</v>
      </c>
      <c r="AI58" s="34">
        <f t="shared" si="169"/>
        <v>9592</v>
      </c>
    </row>
    <row r="59" spans="1:35" ht="63.9" customHeight="1" thickBot="1" x14ac:dyDescent="0.3">
      <c r="A59" s="78" t="s">
        <v>124</v>
      </c>
      <c r="B59" s="102">
        <v>83000</v>
      </c>
      <c r="C59" s="105">
        <v>83000</v>
      </c>
      <c r="D59" s="24">
        <f t="shared" si="152"/>
        <v>100</v>
      </c>
      <c r="E59" s="20">
        <v>83000</v>
      </c>
      <c r="F59" s="24">
        <f t="shared" si="153"/>
        <v>100</v>
      </c>
      <c r="G59" s="24">
        <v>74000</v>
      </c>
      <c r="H59" s="24">
        <f t="shared" si="154"/>
        <v>89.156626506024097</v>
      </c>
      <c r="I59" s="24">
        <f t="shared" si="155"/>
        <v>80000</v>
      </c>
      <c r="J59" s="24">
        <f t="shared" si="155"/>
        <v>96.385542168674704</v>
      </c>
      <c r="K59" s="22">
        <v>75000</v>
      </c>
      <c r="L59" s="22">
        <f t="shared" si="156"/>
        <v>101.35135135135135</v>
      </c>
      <c r="M59" s="22">
        <v>75000</v>
      </c>
      <c r="N59" s="22">
        <f t="shared" si="157"/>
        <v>100</v>
      </c>
      <c r="O59" s="23">
        <v>75500</v>
      </c>
      <c r="P59" s="22">
        <f t="shared" si="158"/>
        <v>100.66666666666666</v>
      </c>
      <c r="Q59" s="22">
        <f t="shared" si="159"/>
        <v>75166.666666666672</v>
      </c>
      <c r="R59" s="22">
        <f t="shared" si="160"/>
        <v>100.67267267267266</v>
      </c>
      <c r="S59" s="23">
        <v>75500</v>
      </c>
      <c r="T59" s="22">
        <f t="shared" si="161"/>
        <v>100</v>
      </c>
      <c r="U59" s="23">
        <v>75500</v>
      </c>
      <c r="V59" s="22">
        <f t="shared" si="162"/>
        <v>100</v>
      </c>
      <c r="W59" s="22">
        <v>78000</v>
      </c>
      <c r="X59" s="22">
        <f t="shared" si="163"/>
        <v>103.31125827814569</v>
      </c>
      <c r="Y59" s="22">
        <f t="shared" si="164"/>
        <v>76333.333333333328</v>
      </c>
      <c r="Z59" s="22">
        <f t="shared" si="170"/>
        <v>101.1037527593819</v>
      </c>
      <c r="AA59" s="22">
        <v>78000</v>
      </c>
      <c r="AB59" s="22">
        <f t="shared" si="165"/>
        <v>100</v>
      </c>
      <c r="AC59" s="22">
        <v>78000</v>
      </c>
      <c r="AD59" s="22">
        <f t="shared" si="166"/>
        <v>100</v>
      </c>
      <c r="AE59" s="22">
        <v>83000</v>
      </c>
      <c r="AF59" s="22">
        <f t="shared" si="167"/>
        <v>106.41025641025641</v>
      </c>
      <c r="AG59" s="22">
        <f t="shared" si="168"/>
        <v>79666.666666666672</v>
      </c>
      <c r="AH59" s="22">
        <f t="shared" si="168"/>
        <v>102.13675213675214</v>
      </c>
      <c r="AI59" s="34">
        <f t="shared" si="169"/>
        <v>77791.666666666672</v>
      </c>
    </row>
    <row r="60" spans="1:35" ht="63.9" customHeight="1" thickBot="1" x14ac:dyDescent="0.3">
      <c r="A60" s="78" t="s">
        <v>183</v>
      </c>
      <c r="B60" s="102">
        <v>425000</v>
      </c>
      <c r="C60" s="105">
        <v>425000</v>
      </c>
      <c r="D60" s="24">
        <f t="shared" si="152"/>
        <v>100</v>
      </c>
      <c r="E60" s="20">
        <v>425000</v>
      </c>
      <c r="F60" s="24">
        <f t="shared" si="153"/>
        <v>100</v>
      </c>
      <c r="G60" s="24">
        <v>487500</v>
      </c>
      <c r="H60" s="24">
        <f t="shared" si="154"/>
        <v>114.70588235294117</v>
      </c>
      <c r="I60" s="24">
        <f t="shared" si="155"/>
        <v>445833.33333333331</v>
      </c>
      <c r="J60" s="24">
        <f t="shared" si="155"/>
        <v>104.90196078431372</v>
      </c>
      <c r="K60" s="22">
        <v>325000</v>
      </c>
      <c r="L60" s="22">
        <f t="shared" si="156"/>
        <v>66.666666666666657</v>
      </c>
      <c r="M60" s="22">
        <v>325000</v>
      </c>
      <c r="N60" s="22">
        <f t="shared" si="157"/>
        <v>100</v>
      </c>
      <c r="O60" s="23">
        <v>390000</v>
      </c>
      <c r="P60" s="22">
        <f t="shared" si="158"/>
        <v>120</v>
      </c>
      <c r="Q60" s="22">
        <f t="shared" si="159"/>
        <v>346666.66666666669</v>
      </c>
      <c r="R60" s="22">
        <f t="shared" si="160"/>
        <v>95.555555555555543</v>
      </c>
      <c r="S60" s="23">
        <v>390000</v>
      </c>
      <c r="T60" s="22">
        <f t="shared" si="161"/>
        <v>100</v>
      </c>
      <c r="U60" s="23">
        <v>390000</v>
      </c>
      <c r="V60" s="22">
        <f t="shared" si="162"/>
        <v>100</v>
      </c>
      <c r="W60" s="22">
        <v>400000</v>
      </c>
      <c r="X60" s="22">
        <f t="shared" si="163"/>
        <v>102.56410256410255</v>
      </c>
      <c r="Y60" s="22">
        <f t="shared" si="164"/>
        <v>393333.33333333331</v>
      </c>
      <c r="Z60" s="22">
        <f t="shared" si="170"/>
        <v>100.85470085470085</v>
      </c>
      <c r="AA60" s="22">
        <v>400000</v>
      </c>
      <c r="AB60" s="22">
        <f t="shared" si="165"/>
        <v>100</v>
      </c>
      <c r="AC60" s="22">
        <v>400000</v>
      </c>
      <c r="AD60" s="22">
        <f t="shared" si="166"/>
        <v>100</v>
      </c>
      <c r="AE60" s="22">
        <v>425000</v>
      </c>
      <c r="AF60" s="22">
        <f t="shared" si="167"/>
        <v>106.25</v>
      </c>
      <c r="AG60" s="22">
        <f t="shared" si="168"/>
        <v>408333.33333333331</v>
      </c>
      <c r="AH60" s="22">
        <f t="shared" si="168"/>
        <v>102.08333333333333</v>
      </c>
      <c r="AI60" s="34">
        <f t="shared" si="169"/>
        <v>398541.66666666663</v>
      </c>
    </row>
    <row r="61" spans="1:35" ht="63.9" customHeight="1" thickBot="1" x14ac:dyDescent="0.3">
      <c r="A61" s="78" t="s">
        <v>125</v>
      </c>
      <c r="B61" s="102">
        <v>20500</v>
      </c>
      <c r="C61" s="105">
        <v>20500</v>
      </c>
      <c r="D61" s="24">
        <f t="shared" si="152"/>
        <v>100</v>
      </c>
      <c r="E61" s="20">
        <v>20500</v>
      </c>
      <c r="F61" s="24">
        <f t="shared" si="153"/>
        <v>100</v>
      </c>
      <c r="G61" s="24">
        <v>24000</v>
      </c>
      <c r="H61" s="24">
        <f t="shared" si="154"/>
        <v>117.07317073170731</v>
      </c>
      <c r="I61" s="24">
        <f>(C61+E61+G61)/3</f>
        <v>21666.666666666668</v>
      </c>
      <c r="J61" s="24">
        <f t="shared" ref="J61" si="171">(D61+F61+H61)/3</f>
        <v>105.6910569105691</v>
      </c>
      <c r="K61" s="22">
        <v>11000</v>
      </c>
      <c r="L61" s="22">
        <f t="shared" si="156"/>
        <v>45.833333333333329</v>
      </c>
      <c r="M61" s="22">
        <v>11000</v>
      </c>
      <c r="N61" s="22">
        <f t="shared" si="157"/>
        <v>100</v>
      </c>
      <c r="O61" s="23">
        <v>17500</v>
      </c>
      <c r="P61" s="22">
        <f t="shared" si="158"/>
        <v>159.09090909090909</v>
      </c>
      <c r="Q61" s="22">
        <f t="shared" si="159"/>
        <v>13166.666666666666</v>
      </c>
      <c r="R61" s="22">
        <f t="shared" si="160"/>
        <v>101.64141414141413</v>
      </c>
      <c r="S61" s="23">
        <v>17500</v>
      </c>
      <c r="T61" s="22">
        <f t="shared" si="161"/>
        <v>100</v>
      </c>
      <c r="U61" s="23">
        <v>17500</v>
      </c>
      <c r="V61" s="22">
        <f t="shared" si="162"/>
        <v>100</v>
      </c>
      <c r="W61" s="22">
        <v>21000</v>
      </c>
      <c r="X61" s="22">
        <f t="shared" si="163"/>
        <v>120</v>
      </c>
      <c r="Y61" s="22">
        <f t="shared" si="164"/>
        <v>18666.666666666668</v>
      </c>
      <c r="Z61" s="22">
        <f t="shared" si="170"/>
        <v>106.66666666666667</v>
      </c>
      <c r="AA61" s="22">
        <v>21000</v>
      </c>
      <c r="AB61" s="22">
        <f t="shared" si="165"/>
        <v>100</v>
      </c>
      <c r="AC61" s="22">
        <v>21000</v>
      </c>
      <c r="AD61" s="22">
        <f t="shared" si="166"/>
        <v>100</v>
      </c>
      <c r="AE61" s="22">
        <v>20500</v>
      </c>
      <c r="AF61" s="22">
        <f t="shared" si="167"/>
        <v>97.61904761904762</v>
      </c>
      <c r="AG61" s="22">
        <f t="shared" si="168"/>
        <v>20833.333333333332</v>
      </c>
      <c r="AH61" s="22">
        <f t="shared" si="168"/>
        <v>99.206349206349202</v>
      </c>
      <c r="AI61" s="34">
        <f t="shared" si="169"/>
        <v>18583.333333333332</v>
      </c>
    </row>
    <row r="62" spans="1:35" ht="63.9" customHeight="1" thickBot="1" x14ac:dyDescent="0.3">
      <c r="A62" s="78" t="s">
        <v>126</v>
      </c>
      <c r="B62" s="102">
        <v>4000</v>
      </c>
      <c r="C62" s="105">
        <v>4000</v>
      </c>
      <c r="D62" s="24">
        <f t="shared" si="152"/>
        <v>100</v>
      </c>
      <c r="E62" s="20">
        <v>4000</v>
      </c>
      <c r="F62" s="24">
        <f t="shared" si="153"/>
        <v>100</v>
      </c>
      <c r="G62" s="24">
        <v>3500</v>
      </c>
      <c r="H62" s="24">
        <f t="shared" si="154"/>
        <v>87.5</v>
      </c>
      <c r="I62" s="24">
        <f>(C62+E62+G62)/3</f>
        <v>3833.3333333333335</v>
      </c>
      <c r="J62" s="24">
        <f>(D62+F62+H62)/3</f>
        <v>95.833333333333329</v>
      </c>
      <c r="K62" s="22">
        <v>3500</v>
      </c>
      <c r="L62" s="22">
        <f t="shared" si="156"/>
        <v>100</v>
      </c>
      <c r="M62" s="22">
        <v>3500</v>
      </c>
      <c r="N62" s="22">
        <f t="shared" si="157"/>
        <v>100</v>
      </c>
      <c r="O62" s="23">
        <v>3500</v>
      </c>
      <c r="P62" s="22">
        <f t="shared" si="158"/>
        <v>100</v>
      </c>
      <c r="Q62" s="22">
        <f t="shared" si="159"/>
        <v>3500</v>
      </c>
      <c r="R62" s="22">
        <f t="shared" si="160"/>
        <v>100</v>
      </c>
      <c r="S62" s="23">
        <v>3500</v>
      </c>
      <c r="T62" s="22">
        <f t="shared" si="161"/>
        <v>100</v>
      </c>
      <c r="U62" s="23">
        <v>3500</v>
      </c>
      <c r="V62" s="22">
        <f t="shared" si="162"/>
        <v>100</v>
      </c>
      <c r="W62" s="22">
        <v>3500</v>
      </c>
      <c r="X62" s="22">
        <f t="shared" si="163"/>
        <v>100</v>
      </c>
      <c r="Y62" s="22">
        <f t="shared" si="164"/>
        <v>3500</v>
      </c>
      <c r="Z62" s="22">
        <f t="shared" si="170"/>
        <v>100</v>
      </c>
      <c r="AA62" s="22">
        <v>3500</v>
      </c>
      <c r="AB62" s="22">
        <f t="shared" si="165"/>
        <v>100</v>
      </c>
      <c r="AC62" s="22">
        <v>3500</v>
      </c>
      <c r="AD62" s="22">
        <f t="shared" si="166"/>
        <v>100</v>
      </c>
      <c r="AE62" s="22">
        <v>4000</v>
      </c>
      <c r="AF62" s="22">
        <f t="shared" si="167"/>
        <v>114.28571428571428</v>
      </c>
      <c r="AG62" s="22">
        <f t="shared" si="168"/>
        <v>3666.6666666666665</v>
      </c>
      <c r="AH62" s="22">
        <f t="shared" si="168"/>
        <v>104.76190476190476</v>
      </c>
      <c r="AI62" s="34">
        <f t="shared" si="169"/>
        <v>3625</v>
      </c>
    </row>
    <row r="63" spans="1:35" ht="63.9" customHeight="1" thickBot="1" x14ac:dyDescent="0.3">
      <c r="A63" s="78" t="s">
        <v>127</v>
      </c>
      <c r="B63" s="102">
        <v>16000</v>
      </c>
      <c r="C63" s="105">
        <v>16000</v>
      </c>
      <c r="D63" s="24">
        <f t="shared" si="152"/>
        <v>100</v>
      </c>
      <c r="E63" s="20">
        <v>16000</v>
      </c>
      <c r="F63" s="24">
        <f t="shared" si="153"/>
        <v>100</v>
      </c>
      <c r="G63" s="24">
        <v>18000</v>
      </c>
      <c r="H63" s="24">
        <f t="shared" si="154"/>
        <v>112.5</v>
      </c>
      <c r="I63" s="24">
        <f>(C63+E63+G63)/3</f>
        <v>16666.666666666668</v>
      </c>
      <c r="J63" s="24">
        <f>(D63+F63+H63)/3</f>
        <v>104.16666666666667</v>
      </c>
      <c r="K63" s="22">
        <v>15000</v>
      </c>
      <c r="L63" s="22">
        <f t="shared" si="156"/>
        <v>83.333333333333343</v>
      </c>
      <c r="M63" s="22">
        <v>15000</v>
      </c>
      <c r="N63" s="22">
        <f t="shared" si="157"/>
        <v>100</v>
      </c>
      <c r="O63" s="23">
        <v>15000</v>
      </c>
      <c r="P63" s="22">
        <f t="shared" si="158"/>
        <v>100</v>
      </c>
      <c r="Q63" s="22">
        <f t="shared" si="159"/>
        <v>15000</v>
      </c>
      <c r="R63" s="22">
        <f t="shared" si="160"/>
        <v>94.444444444444457</v>
      </c>
      <c r="S63" s="23">
        <v>15000</v>
      </c>
      <c r="T63" s="22">
        <f t="shared" si="161"/>
        <v>100</v>
      </c>
      <c r="U63" s="23">
        <v>15000</v>
      </c>
      <c r="V63" s="22">
        <f t="shared" si="162"/>
        <v>100</v>
      </c>
      <c r="W63" s="22">
        <v>17000</v>
      </c>
      <c r="X63" s="22">
        <f t="shared" si="163"/>
        <v>113.33333333333333</v>
      </c>
      <c r="Y63" s="22">
        <f t="shared" si="164"/>
        <v>15666.666666666666</v>
      </c>
      <c r="Z63" s="22">
        <f t="shared" si="170"/>
        <v>104.44444444444444</v>
      </c>
      <c r="AA63" s="22">
        <v>17000</v>
      </c>
      <c r="AB63" s="22">
        <f t="shared" si="165"/>
        <v>100</v>
      </c>
      <c r="AC63" s="22">
        <v>17000</v>
      </c>
      <c r="AD63" s="22">
        <f t="shared" si="166"/>
        <v>100</v>
      </c>
      <c r="AE63" s="22">
        <v>16000</v>
      </c>
      <c r="AF63" s="22">
        <f t="shared" si="167"/>
        <v>94.117647058823522</v>
      </c>
      <c r="AG63" s="22">
        <f t="shared" si="168"/>
        <v>16666.666666666668</v>
      </c>
      <c r="AH63" s="22">
        <f t="shared" si="168"/>
        <v>98.039215686274517</v>
      </c>
      <c r="AI63" s="34">
        <f t="shared" si="169"/>
        <v>16000</v>
      </c>
    </row>
    <row r="64" spans="1:35" ht="63.9" customHeight="1" thickBot="1" x14ac:dyDescent="0.3">
      <c r="A64" s="86" t="s">
        <v>14</v>
      </c>
      <c r="B64" s="79">
        <f>SUM(B56:B63)</f>
        <v>585700</v>
      </c>
      <c r="C64" s="79">
        <f>SUM(C56:C63)</f>
        <v>585700</v>
      </c>
      <c r="D64" s="80">
        <f>(C64/B64)*100</f>
        <v>100</v>
      </c>
      <c r="E64" s="79">
        <f>SUM(E56:E63)</f>
        <v>585700</v>
      </c>
      <c r="F64" s="80">
        <f t="shared" si="153"/>
        <v>100</v>
      </c>
      <c r="G64" s="80">
        <f>SUM(G56:G63)</f>
        <v>645200</v>
      </c>
      <c r="H64" s="80">
        <f t="shared" si="154"/>
        <v>110.15878436059417</v>
      </c>
      <c r="I64" s="80">
        <f>(C64+E64+G64)/3</f>
        <v>605533.33333333337</v>
      </c>
      <c r="J64" s="80">
        <f>(D64+F64+H64)/3</f>
        <v>103.38626145353139</v>
      </c>
      <c r="K64" s="25">
        <f>SUM(K56:K63)</f>
        <v>455652</v>
      </c>
      <c r="L64" s="25">
        <f>(K64/G64)*100</f>
        <v>70.621822690638552</v>
      </c>
      <c r="M64" s="25">
        <f>SUM(M56:M63)</f>
        <v>455652</v>
      </c>
      <c r="N64" s="25">
        <f>(M64/K64)*100</f>
        <v>100</v>
      </c>
      <c r="O64" s="26">
        <f>SUM(O56:O63)</f>
        <v>532850</v>
      </c>
      <c r="P64" s="25">
        <f>O64/M64*100</f>
        <v>116.94231562683804</v>
      </c>
      <c r="Q64" s="25">
        <f>(K64+M64+O64)/3</f>
        <v>481384.66666666669</v>
      </c>
      <c r="R64" s="25">
        <f>(L64+N64+P64)/3</f>
        <v>95.854712772492192</v>
      </c>
      <c r="S64" s="26">
        <f>SUM(S56:S63)</f>
        <v>532850</v>
      </c>
      <c r="T64" s="25">
        <f>S64/O64*100</f>
        <v>100</v>
      </c>
      <c r="U64" s="26">
        <f>SUM(U56:U63)</f>
        <v>532850</v>
      </c>
      <c r="V64" s="25">
        <f>U64/S64*100</f>
        <v>100</v>
      </c>
      <c r="W64" s="25">
        <f>SUM(W56:W63)</f>
        <v>556900</v>
      </c>
      <c r="X64" s="25">
        <f t="shared" si="163"/>
        <v>104.51346532795344</v>
      </c>
      <c r="Y64" s="25">
        <f t="shared" si="164"/>
        <v>540866.66666666663</v>
      </c>
      <c r="Z64" s="25">
        <f t="shared" si="170"/>
        <v>101.50448844265115</v>
      </c>
      <c r="AA64" s="25">
        <f>SUM(AA56:AA63)</f>
        <v>556900</v>
      </c>
      <c r="AB64" s="25">
        <f t="shared" si="165"/>
        <v>100</v>
      </c>
      <c r="AC64" s="25">
        <f>SUM(AC56:AC63)</f>
        <v>556900</v>
      </c>
      <c r="AD64" s="25">
        <f t="shared" si="166"/>
        <v>100</v>
      </c>
      <c r="AE64" s="25">
        <f>SUM(AE56:AE63)</f>
        <v>585700</v>
      </c>
      <c r="AF64" s="25">
        <f t="shared" si="167"/>
        <v>105.1714850062848</v>
      </c>
      <c r="AG64" s="25">
        <f t="shared" si="168"/>
        <v>566500</v>
      </c>
      <c r="AH64" s="25">
        <f t="shared" si="168"/>
        <v>101.72382833542827</v>
      </c>
      <c r="AI64" s="35">
        <f t="shared" si="169"/>
        <v>548571.16666666663</v>
      </c>
    </row>
    <row r="65" spans="1:35" ht="63.9" customHeight="1" thickBot="1" x14ac:dyDescent="0.3">
      <c r="A65" s="154" t="s">
        <v>149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8"/>
    </row>
    <row r="66" spans="1:35" ht="63.9" customHeight="1" thickBot="1" x14ac:dyDescent="0.3">
      <c r="A66" s="78" t="s">
        <v>128</v>
      </c>
      <c r="B66" s="102">
        <v>1030000</v>
      </c>
      <c r="C66" s="105">
        <v>1030000</v>
      </c>
      <c r="D66" s="24">
        <f t="shared" ref="D66:D73" si="172">(C66/B66)*100</f>
        <v>100</v>
      </c>
      <c r="E66" s="20">
        <v>1030000</v>
      </c>
      <c r="F66" s="24">
        <f t="shared" ref="F66:F73" si="173">(E66/C66)*100</f>
        <v>100</v>
      </c>
      <c r="G66" s="24">
        <v>116600</v>
      </c>
      <c r="H66" s="24">
        <f t="shared" ref="H66:H73" si="174">(G66/E66)*100</f>
        <v>11.320388349514564</v>
      </c>
      <c r="I66" s="24">
        <f t="shared" ref="I66:J89" si="175">(C66+E66+G66)/3</f>
        <v>725533.33333333337</v>
      </c>
      <c r="J66" s="24">
        <f t="shared" si="175"/>
        <v>70.440129449838182</v>
      </c>
      <c r="K66" s="22">
        <v>940000</v>
      </c>
      <c r="L66" s="22">
        <f t="shared" ref="L66:L100" si="176">(K66/G66)*100</f>
        <v>806.17495711835329</v>
      </c>
      <c r="M66" s="22">
        <v>940000</v>
      </c>
      <c r="N66" s="22">
        <f>(M66/K66)*100</f>
        <v>100</v>
      </c>
      <c r="O66" s="23">
        <v>900000</v>
      </c>
      <c r="P66" s="22">
        <f>O66/M66*100</f>
        <v>95.744680851063833</v>
      </c>
      <c r="Q66" s="22">
        <f t="shared" ref="Q66:Q89" si="177">(K66+M66+O66)/3</f>
        <v>926666.66666666663</v>
      </c>
      <c r="R66" s="22">
        <f t="shared" ref="R66:R89" si="178">(L66+N66+P66)/3</f>
        <v>333.97321265647241</v>
      </c>
      <c r="S66" s="23">
        <v>900000</v>
      </c>
      <c r="T66" s="22">
        <f t="shared" ref="T66:T100" si="179">S66/O66*100</f>
        <v>100</v>
      </c>
      <c r="U66" s="23">
        <v>900000</v>
      </c>
      <c r="V66" s="22">
        <f t="shared" ref="V66:V93" si="180">U66/S66*100</f>
        <v>100</v>
      </c>
      <c r="W66" s="22">
        <v>967500</v>
      </c>
      <c r="X66" s="22">
        <f t="shared" ref="X66:X86" si="181">W66/U66*100</f>
        <v>107.5</v>
      </c>
      <c r="Y66" s="22">
        <f t="shared" ref="Y66:Y100" si="182">(S66+U66+W66)/3</f>
        <v>922500</v>
      </c>
      <c r="Z66" s="22">
        <f>(X66+V66+T66)/3</f>
        <v>102.5</v>
      </c>
      <c r="AA66" s="22">
        <v>967500</v>
      </c>
      <c r="AB66" s="22">
        <f t="shared" ref="AB66:AB100" si="183">(AA66/W66)*100</f>
        <v>100</v>
      </c>
      <c r="AC66" s="22">
        <v>967500</v>
      </c>
      <c r="AD66" s="22">
        <f t="shared" ref="AD66:AD86" si="184">AC66/AA66*100</f>
        <v>100</v>
      </c>
      <c r="AE66" s="22">
        <v>1030000</v>
      </c>
      <c r="AF66" s="22">
        <f t="shared" ref="AF66:AF100" si="185">AE66/AC66*100</f>
        <v>106.45994832041343</v>
      </c>
      <c r="AG66" s="22">
        <f t="shared" ref="AG66:AH100" si="186">(AA66+AC66+AE66)/3</f>
        <v>988333.33333333337</v>
      </c>
      <c r="AH66" s="22">
        <f t="shared" si="186"/>
        <v>102.15331610680448</v>
      </c>
      <c r="AI66" s="34">
        <f t="shared" ref="AI66:AI100" si="187">(I66+Q66+Y66+AG66)/4</f>
        <v>890758.33333333337</v>
      </c>
    </row>
    <row r="67" spans="1:35" ht="63.9" customHeight="1" thickBot="1" x14ac:dyDescent="0.3">
      <c r="A67" s="78" t="s">
        <v>129</v>
      </c>
      <c r="B67" s="102">
        <v>1130000</v>
      </c>
      <c r="C67" s="105">
        <v>1130000</v>
      </c>
      <c r="D67" s="24">
        <f t="shared" si="172"/>
        <v>100</v>
      </c>
      <c r="E67" s="20">
        <v>1130000</v>
      </c>
      <c r="F67" s="24">
        <f t="shared" si="173"/>
        <v>100</v>
      </c>
      <c r="G67" s="24">
        <v>1276000</v>
      </c>
      <c r="H67" s="24">
        <f t="shared" si="174"/>
        <v>112.9203539823009</v>
      </c>
      <c r="I67" s="24">
        <f t="shared" si="175"/>
        <v>1178666.6666666667</v>
      </c>
      <c r="J67" s="24">
        <f t="shared" si="175"/>
        <v>104.30678466076695</v>
      </c>
      <c r="K67" s="22">
        <v>1040000</v>
      </c>
      <c r="L67" s="22">
        <f t="shared" si="176"/>
        <v>81.504702194357364</v>
      </c>
      <c r="M67" s="22">
        <v>1040000</v>
      </c>
      <c r="N67" s="22">
        <f t="shared" si="157"/>
        <v>100</v>
      </c>
      <c r="O67" s="23">
        <v>1000000</v>
      </c>
      <c r="P67" s="22">
        <f t="shared" ref="P67:P93" si="188">O67/M67*100</f>
        <v>96.15384615384616</v>
      </c>
      <c r="Q67" s="22">
        <f t="shared" si="177"/>
        <v>1026666.6666666666</v>
      </c>
      <c r="R67" s="22">
        <f>(L67+N67+P67)/3</f>
        <v>92.552849449401194</v>
      </c>
      <c r="S67" s="23">
        <v>1000000</v>
      </c>
      <c r="T67" s="22">
        <f t="shared" si="179"/>
        <v>100</v>
      </c>
      <c r="U67" s="23">
        <v>1000000</v>
      </c>
      <c r="V67" s="22">
        <f t="shared" si="180"/>
        <v>100</v>
      </c>
      <c r="W67" s="22">
        <v>1044900</v>
      </c>
      <c r="X67" s="22">
        <f t="shared" si="181"/>
        <v>104.49</v>
      </c>
      <c r="Y67" s="22">
        <f t="shared" si="182"/>
        <v>1014966.6666666666</v>
      </c>
      <c r="Z67" s="22">
        <f t="shared" ref="Z67:Z100" si="189">(X67+V67+T67)/3</f>
        <v>101.49666666666667</v>
      </c>
      <c r="AA67" s="22">
        <v>1044900</v>
      </c>
      <c r="AB67" s="22">
        <f t="shared" si="183"/>
        <v>100</v>
      </c>
      <c r="AC67" s="22">
        <v>1044900</v>
      </c>
      <c r="AD67" s="22">
        <f t="shared" si="184"/>
        <v>100</v>
      </c>
      <c r="AE67" s="22">
        <v>1130000</v>
      </c>
      <c r="AF67" s="22">
        <f t="shared" si="185"/>
        <v>108.14432003062493</v>
      </c>
      <c r="AG67" s="22">
        <f t="shared" si="186"/>
        <v>1073266.6666666667</v>
      </c>
      <c r="AH67" s="22">
        <f t="shared" si="186"/>
        <v>102.71477334354165</v>
      </c>
      <c r="AI67" s="34">
        <f t="shared" si="187"/>
        <v>1073391.6666666667</v>
      </c>
    </row>
    <row r="68" spans="1:35" ht="63.9" customHeight="1" thickBot="1" x14ac:dyDescent="0.3">
      <c r="A68" s="86" t="s">
        <v>14</v>
      </c>
      <c r="B68" s="79">
        <f>SUM(B66:B67)</f>
        <v>2160000</v>
      </c>
      <c r="C68" s="79">
        <f>SUM(C66:C67)</f>
        <v>2160000</v>
      </c>
      <c r="D68" s="80">
        <f t="shared" si="172"/>
        <v>100</v>
      </c>
      <c r="E68" s="79">
        <f>SUM(E66:E67)</f>
        <v>2160000</v>
      </c>
      <c r="F68" s="80">
        <f t="shared" si="173"/>
        <v>100</v>
      </c>
      <c r="G68" s="80">
        <f>SUM(G66:G67)</f>
        <v>1392600</v>
      </c>
      <c r="H68" s="80">
        <f t="shared" si="174"/>
        <v>64.472222222222214</v>
      </c>
      <c r="I68" s="80">
        <f t="shared" si="175"/>
        <v>1904200</v>
      </c>
      <c r="J68" s="80">
        <f>(D68+F68+H68)/3</f>
        <v>88.157407407407405</v>
      </c>
      <c r="K68" s="25">
        <f>SUM(SUM(K66:K67))</f>
        <v>1980000</v>
      </c>
      <c r="L68" s="25">
        <f t="shared" si="176"/>
        <v>142.18009478672985</v>
      </c>
      <c r="M68" s="25">
        <f>SUM(SUM(M66:M67))</f>
        <v>1980000</v>
      </c>
      <c r="N68" s="25">
        <f t="shared" si="157"/>
        <v>100</v>
      </c>
      <c r="O68" s="26">
        <f>SUM(O66:O67)</f>
        <v>1900000</v>
      </c>
      <c r="P68" s="25">
        <f t="shared" si="188"/>
        <v>95.959595959595958</v>
      </c>
      <c r="Q68" s="25">
        <f t="shared" si="177"/>
        <v>1953333.3333333333</v>
      </c>
      <c r="R68" s="25">
        <f t="shared" si="178"/>
        <v>112.71323024877528</v>
      </c>
      <c r="S68" s="26">
        <f t="shared" ref="S68" si="190">SUM(S66:S67)</f>
        <v>1900000</v>
      </c>
      <c r="T68" s="25">
        <f t="shared" si="179"/>
        <v>100</v>
      </c>
      <c r="U68" s="26">
        <f t="shared" ref="U68" si="191">SUM(U66:U67)</f>
        <v>1900000</v>
      </c>
      <c r="V68" s="25">
        <f t="shared" si="180"/>
        <v>100</v>
      </c>
      <c r="W68" s="25">
        <f>SUM(W66:W67)</f>
        <v>2012400</v>
      </c>
      <c r="X68" s="25">
        <f t="shared" si="181"/>
        <v>105.91578947368421</v>
      </c>
      <c r="Y68" s="25">
        <f t="shared" si="182"/>
        <v>1937466.6666666667</v>
      </c>
      <c r="Z68" s="25">
        <f>(X68+V68+T68)/3</f>
        <v>101.9719298245614</v>
      </c>
      <c r="AA68" s="25">
        <f>SUM(AA66:AA67)</f>
        <v>2012400</v>
      </c>
      <c r="AB68" s="25">
        <f t="shared" si="183"/>
        <v>100</v>
      </c>
      <c r="AC68" s="25">
        <f>SUM(AC66:AC67)</f>
        <v>2012400</v>
      </c>
      <c r="AD68" s="25">
        <f t="shared" si="184"/>
        <v>100</v>
      </c>
      <c r="AE68" s="25">
        <f>SUM(AE66:AE67)</f>
        <v>2160000</v>
      </c>
      <c r="AF68" s="25">
        <f t="shared" si="185"/>
        <v>107.3345259391771</v>
      </c>
      <c r="AG68" s="25">
        <f t="shared" si="186"/>
        <v>2061600</v>
      </c>
      <c r="AH68" s="25">
        <f t="shared" si="186"/>
        <v>102.44484197972569</v>
      </c>
      <c r="AI68" s="35">
        <f t="shared" si="187"/>
        <v>1964150</v>
      </c>
    </row>
    <row r="69" spans="1:35" ht="63.9" customHeight="1" thickBot="1" x14ac:dyDescent="0.3">
      <c r="A69" s="78" t="s">
        <v>130</v>
      </c>
      <c r="B69" s="102">
        <v>22000</v>
      </c>
      <c r="C69" s="105">
        <v>22000</v>
      </c>
      <c r="D69" s="24">
        <f t="shared" si="172"/>
        <v>100</v>
      </c>
      <c r="E69" s="20">
        <v>22000</v>
      </c>
      <c r="F69" s="24">
        <f t="shared" si="173"/>
        <v>100</v>
      </c>
      <c r="G69" s="24">
        <v>24000</v>
      </c>
      <c r="H69" s="24">
        <f t="shared" si="174"/>
        <v>109.09090909090908</v>
      </c>
      <c r="I69" s="24">
        <f>(C69+E69+G69)/3</f>
        <v>22666.666666666668</v>
      </c>
      <c r="J69" s="24">
        <f>(D69+F69+H69)/3</f>
        <v>103.03030303030302</v>
      </c>
      <c r="K69" s="22">
        <v>21000</v>
      </c>
      <c r="L69" s="22">
        <f t="shared" si="176"/>
        <v>87.5</v>
      </c>
      <c r="M69" s="22">
        <v>21000</v>
      </c>
      <c r="N69" s="22">
        <f t="shared" si="157"/>
        <v>100</v>
      </c>
      <c r="O69" s="23">
        <v>21500</v>
      </c>
      <c r="P69" s="22">
        <f t="shared" si="188"/>
        <v>102.38095238095238</v>
      </c>
      <c r="Q69" s="22">
        <f t="shared" si="177"/>
        <v>21166.666666666668</v>
      </c>
      <c r="R69" s="22">
        <f t="shared" si="178"/>
        <v>96.626984126984141</v>
      </c>
      <c r="S69" s="23">
        <v>21500</v>
      </c>
      <c r="T69" s="22">
        <f t="shared" si="179"/>
        <v>100</v>
      </c>
      <c r="U69" s="23">
        <v>21500</v>
      </c>
      <c r="V69" s="22">
        <f t="shared" si="180"/>
        <v>100</v>
      </c>
      <c r="W69" s="22">
        <v>23000</v>
      </c>
      <c r="X69" s="22">
        <f t="shared" si="181"/>
        <v>106.9767441860465</v>
      </c>
      <c r="Y69" s="22">
        <f t="shared" si="182"/>
        <v>22000</v>
      </c>
      <c r="Z69" s="22">
        <f t="shared" si="189"/>
        <v>102.32558139534883</v>
      </c>
      <c r="AA69" s="22">
        <v>23000</v>
      </c>
      <c r="AB69" s="22">
        <f t="shared" si="183"/>
        <v>100</v>
      </c>
      <c r="AC69" s="22">
        <v>23000</v>
      </c>
      <c r="AD69" s="22">
        <f t="shared" si="184"/>
        <v>100</v>
      </c>
      <c r="AE69" s="22">
        <v>22000</v>
      </c>
      <c r="AF69" s="22">
        <f t="shared" si="185"/>
        <v>95.652173913043484</v>
      </c>
      <c r="AG69" s="22">
        <f t="shared" si="186"/>
        <v>22666.666666666668</v>
      </c>
      <c r="AH69" s="22">
        <f t="shared" si="186"/>
        <v>98.550724637681171</v>
      </c>
      <c r="AI69" s="34">
        <f t="shared" si="187"/>
        <v>22125.000000000004</v>
      </c>
    </row>
    <row r="70" spans="1:35" ht="63.9" customHeight="1" thickBot="1" x14ac:dyDescent="0.3">
      <c r="A70" s="86" t="s">
        <v>14</v>
      </c>
      <c r="B70" s="79">
        <f>SUM(B69)</f>
        <v>22000</v>
      </c>
      <c r="C70" s="79">
        <f>SUM(C69)</f>
        <v>22000</v>
      </c>
      <c r="D70" s="80">
        <f t="shared" si="172"/>
        <v>100</v>
      </c>
      <c r="E70" s="79">
        <f>SUM(E69)</f>
        <v>22000</v>
      </c>
      <c r="F70" s="80">
        <f t="shared" si="173"/>
        <v>100</v>
      </c>
      <c r="G70" s="80">
        <f>SUM(G69)</f>
        <v>24000</v>
      </c>
      <c r="H70" s="80">
        <f t="shared" si="174"/>
        <v>109.09090909090908</v>
      </c>
      <c r="I70" s="80">
        <f t="shared" si="175"/>
        <v>22666.666666666668</v>
      </c>
      <c r="J70" s="80">
        <f>(D70+F70+H70)/3</f>
        <v>103.03030303030302</v>
      </c>
      <c r="K70" s="25">
        <f>SUM(K69)</f>
        <v>21000</v>
      </c>
      <c r="L70" s="25">
        <f t="shared" si="176"/>
        <v>87.5</v>
      </c>
      <c r="M70" s="25">
        <f>SUM(M69)</f>
        <v>21000</v>
      </c>
      <c r="N70" s="25">
        <f t="shared" si="157"/>
        <v>100</v>
      </c>
      <c r="O70" s="26">
        <f>SUM(O69)</f>
        <v>21500</v>
      </c>
      <c r="P70" s="25">
        <f t="shared" si="188"/>
        <v>102.38095238095238</v>
      </c>
      <c r="Q70" s="25">
        <f t="shared" si="177"/>
        <v>21166.666666666668</v>
      </c>
      <c r="R70" s="25">
        <f t="shared" si="178"/>
        <v>96.626984126984141</v>
      </c>
      <c r="S70" s="26">
        <f t="shared" ref="S70" si="192">SUM(S69)</f>
        <v>21500</v>
      </c>
      <c r="T70" s="25">
        <f t="shared" si="179"/>
        <v>100</v>
      </c>
      <c r="U70" s="26">
        <f t="shared" ref="U70" si="193">SUM(U69)</f>
        <v>21500</v>
      </c>
      <c r="V70" s="25">
        <f t="shared" si="180"/>
        <v>100</v>
      </c>
      <c r="W70" s="25">
        <f>SUM(W69)</f>
        <v>23000</v>
      </c>
      <c r="X70" s="25">
        <f t="shared" si="181"/>
        <v>106.9767441860465</v>
      </c>
      <c r="Y70" s="25">
        <f t="shared" si="182"/>
        <v>22000</v>
      </c>
      <c r="Z70" s="25">
        <f t="shared" si="189"/>
        <v>102.32558139534883</v>
      </c>
      <c r="AA70" s="25">
        <f>SUM(AA69)</f>
        <v>23000</v>
      </c>
      <c r="AB70" s="25">
        <f t="shared" si="183"/>
        <v>100</v>
      </c>
      <c r="AC70" s="25">
        <f>SUM(AC69)</f>
        <v>23000</v>
      </c>
      <c r="AD70" s="25">
        <f t="shared" si="184"/>
        <v>100</v>
      </c>
      <c r="AE70" s="25">
        <f>SUM(AE69)</f>
        <v>22000</v>
      </c>
      <c r="AF70" s="25">
        <f>AE70/AC70*100</f>
        <v>95.652173913043484</v>
      </c>
      <c r="AG70" s="25">
        <f t="shared" si="186"/>
        <v>22666.666666666668</v>
      </c>
      <c r="AH70" s="25">
        <f t="shared" si="186"/>
        <v>98.550724637681171</v>
      </c>
      <c r="AI70" s="35">
        <f t="shared" si="187"/>
        <v>22125.000000000004</v>
      </c>
    </row>
    <row r="71" spans="1:35" ht="63.9" customHeight="1" thickBot="1" x14ac:dyDescent="0.3">
      <c r="A71" s="115" t="s">
        <v>153</v>
      </c>
      <c r="B71" s="102">
        <v>46000</v>
      </c>
      <c r="C71" s="105">
        <v>46000</v>
      </c>
      <c r="D71" s="24">
        <f t="shared" si="172"/>
        <v>100</v>
      </c>
      <c r="E71" s="20">
        <v>46000</v>
      </c>
      <c r="F71" s="24">
        <f t="shared" si="173"/>
        <v>100</v>
      </c>
      <c r="G71" s="24">
        <v>57000</v>
      </c>
      <c r="H71" s="24">
        <f t="shared" si="174"/>
        <v>123.91304347826086</v>
      </c>
      <c r="I71" s="24">
        <f t="shared" si="175"/>
        <v>49666.666666666664</v>
      </c>
      <c r="J71" s="24">
        <f t="shared" si="175"/>
        <v>107.97101449275362</v>
      </c>
      <c r="K71" s="22">
        <v>40500</v>
      </c>
      <c r="L71" s="22">
        <f t="shared" si="176"/>
        <v>71.05263157894737</v>
      </c>
      <c r="M71" s="22">
        <v>40500</v>
      </c>
      <c r="N71" s="22">
        <f t="shared" si="157"/>
        <v>100</v>
      </c>
      <c r="O71" s="23">
        <v>45000</v>
      </c>
      <c r="P71" s="22">
        <f t="shared" si="188"/>
        <v>111.11111111111111</v>
      </c>
      <c r="Q71" s="22">
        <f t="shared" si="177"/>
        <v>42000</v>
      </c>
      <c r="R71" s="22">
        <f t="shared" si="178"/>
        <v>94.054580896686161</v>
      </c>
      <c r="S71" s="23">
        <v>45000</v>
      </c>
      <c r="T71" s="22">
        <f t="shared" si="179"/>
        <v>100</v>
      </c>
      <c r="U71" s="23">
        <v>45000</v>
      </c>
      <c r="V71" s="22">
        <f t="shared" si="180"/>
        <v>100</v>
      </c>
      <c r="W71" s="22">
        <v>48000</v>
      </c>
      <c r="X71" s="22">
        <f t="shared" si="181"/>
        <v>106.66666666666667</v>
      </c>
      <c r="Y71" s="22">
        <f t="shared" si="182"/>
        <v>46000</v>
      </c>
      <c r="Z71" s="22">
        <f t="shared" si="189"/>
        <v>102.22222222222223</v>
      </c>
      <c r="AA71" s="22">
        <v>48000</v>
      </c>
      <c r="AB71" s="22">
        <f t="shared" si="183"/>
        <v>100</v>
      </c>
      <c r="AC71" s="22">
        <v>48000</v>
      </c>
      <c r="AD71" s="22">
        <f t="shared" si="184"/>
        <v>100</v>
      </c>
      <c r="AE71" s="22">
        <v>46000</v>
      </c>
      <c r="AF71" s="22">
        <f t="shared" si="185"/>
        <v>95.833333333333343</v>
      </c>
      <c r="AG71" s="22">
        <f t="shared" si="186"/>
        <v>47333.333333333336</v>
      </c>
      <c r="AH71" s="22">
        <f t="shared" si="186"/>
        <v>98.611111111111128</v>
      </c>
      <c r="AI71" s="34">
        <f t="shared" si="187"/>
        <v>46250</v>
      </c>
    </row>
    <row r="72" spans="1:35" ht="63.9" customHeight="1" thickBot="1" x14ac:dyDescent="0.3">
      <c r="A72" s="115" t="s">
        <v>154</v>
      </c>
      <c r="B72" s="102">
        <v>38000</v>
      </c>
      <c r="C72" s="105">
        <v>38000</v>
      </c>
      <c r="D72" s="24">
        <f t="shared" si="172"/>
        <v>100</v>
      </c>
      <c r="E72" s="20">
        <v>38000</v>
      </c>
      <c r="F72" s="24">
        <f t="shared" si="173"/>
        <v>100</v>
      </c>
      <c r="G72" s="24">
        <v>39500</v>
      </c>
      <c r="H72" s="24">
        <f t="shared" si="174"/>
        <v>103.94736842105263</v>
      </c>
      <c r="I72" s="24">
        <f>(C72+E72+G72)/3</f>
        <v>38500</v>
      </c>
      <c r="J72" s="24">
        <f>(D72+F72+H72)/3</f>
        <v>101.31578947368421</v>
      </c>
      <c r="K72" s="22">
        <v>43000</v>
      </c>
      <c r="L72" s="22">
        <f t="shared" si="176"/>
        <v>108.86075949367088</v>
      </c>
      <c r="M72" s="22">
        <v>43000</v>
      </c>
      <c r="N72" s="22">
        <f t="shared" si="157"/>
        <v>100</v>
      </c>
      <c r="O72" s="23">
        <v>37000</v>
      </c>
      <c r="P72" s="22">
        <f t="shared" si="188"/>
        <v>86.04651162790698</v>
      </c>
      <c r="Q72" s="22">
        <f t="shared" si="177"/>
        <v>41000</v>
      </c>
      <c r="R72" s="22">
        <f t="shared" si="178"/>
        <v>98.302423707192631</v>
      </c>
      <c r="S72" s="23">
        <v>37000</v>
      </c>
      <c r="T72" s="22">
        <f t="shared" si="179"/>
        <v>100</v>
      </c>
      <c r="U72" s="23">
        <v>37000</v>
      </c>
      <c r="V72" s="22">
        <f t="shared" si="180"/>
        <v>100</v>
      </c>
      <c r="W72" s="22">
        <v>40000</v>
      </c>
      <c r="X72" s="22">
        <f t="shared" si="181"/>
        <v>108.10810810810811</v>
      </c>
      <c r="Y72" s="22">
        <f t="shared" si="182"/>
        <v>38000</v>
      </c>
      <c r="Z72" s="22">
        <f t="shared" si="189"/>
        <v>102.70270270270271</v>
      </c>
      <c r="AA72" s="22">
        <v>40000</v>
      </c>
      <c r="AB72" s="22">
        <f t="shared" si="183"/>
        <v>100</v>
      </c>
      <c r="AC72" s="22">
        <v>40000</v>
      </c>
      <c r="AD72" s="22">
        <f t="shared" si="184"/>
        <v>100</v>
      </c>
      <c r="AE72" s="22">
        <v>38000</v>
      </c>
      <c r="AF72" s="22">
        <f t="shared" si="185"/>
        <v>95</v>
      </c>
      <c r="AG72" s="22">
        <f t="shared" si="186"/>
        <v>39333.333333333336</v>
      </c>
      <c r="AH72" s="22">
        <f t="shared" si="186"/>
        <v>98.333333333333329</v>
      </c>
      <c r="AI72" s="34">
        <f t="shared" si="187"/>
        <v>39208.333333333336</v>
      </c>
    </row>
    <row r="73" spans="1:35" ht="63.9" customHeight="1" thickBot="1" x14ac:dyDescent="0.3">
      <c r="A73" s="109" t="s">
        <v>14</v>
      </c>
      <c r="B73" s="79">
        <f>SUM(B71:B72)</f>
        <v>84000</v>
      </c>
      <c r="C73" s="79">
        <f>SUM(C71:C72)</f>
        <v>84000</v>
      </c>
      <c r="D73" s="80">
        <f t="shared" si="172"/>
        <v>100</v>
      </c>
      <c r="E73" s="79">
        <f>SUM(E71:E72)</f>
        <v>84000</v>
      </c>
      <c r="F73" s="80">
        <f t="shared" si="173"/>
        <v>100</v>
      </c>
      <c r="G73" s="80">
        <f>SUM(G71:G72)</f>
        <v>96500</v>
      </c>
      <c r="H73" s="80">
        <f t="shared" si="174"/>
        <v>114.88095238095238</v>
      </c>
      <c r="I73" s="80">
        <f>(C73+E73+G73)/3</f>
        <v>88166.666666666672</v>
      </c>
      <c r="J73" s="80">
        <f>(D73+F73+H73)/3</f>
        <v>104.96031746031747</v>
      </c>
      <c r="K73" s="25">
        <f>SUM(K71:K72)</f>
        <v>83500</v>
      </c>
      <c r="L73" s="25">
        <f t="shared" si="176"/>
        <v>86.52849740932642</v>
      </c>
      <c r="M73" s="25">
        <f>SUM(M71:M72)</f>
        <v>83500</v>
      </c>
      <c r="N73" s="25">
        <f t="shared" si="157"/>
        <v>100</v>
      </c>
      <c r="O73" s="26">
        <f>SUM(O71:O72)</f>
        <v>82000</v>
      </c>
      <c r="P73" s="25">
        <f t="shared" si="188"/>
        <v>98.203592814371248</v>
      </c>
      <c r="Q73" s="25">
        <f t="shared" si="177"/>
        <v>83000</v>
      </c>
      <c r="R73" s="25">
        <f t="shared" si="178"/>
        <v>94.910696741232542</v>
      </c>
      <c r="S73" s="26">
        <f t="shared" ref="S73" si="194">SUM(S71:S72)</f>
        <v>82000</v>
      </c>
      <c r="T73" s="25">
        <f t="shared" si="179"/>
        <v>100</v>
      </c>
      <c r="U73" s="26">
        <f t="shared" ref="U73" si="195">SUM(U71:U72)</f>
        <v>82000</v>
      </c>
      <c r="V73" s="25">
        <f t="shared" si="180"/>
        <v>100</v>
      </c>
      <c r="W73" s="25">
        <f>SUM(W71:W72)</f>
        <v>88000</v>
      </c>
      <c r="X73" s="25">
        <f t="shared" si="181"/>
        <v>107.31707317073172</v>
      </c>
      <c r="Y73" s="25">
        <f t="shared" si="182"/>
        <v>84000</v>
      </c>
      <c r="Z73" s="25">
        <f t="shared" si="189"/>
        <v>102.4390243902439</v>
      </c>
      <c r="AA73" s="25">
        <f>SUM(AA71:AA72)</f>
        <v>88000</v>
      </c>
      <c r="AB73" s="25">
        <f t="shared" si="183"/>
        <v>100</v>
      </c>
      <c r="AC73" s="25">
        <f>SUM(AC71:AC72)</f>
        <v>88000</v>
      </c>
      <c r="AD73" s="25">
        <f t="shared" si="184"/>
        <v>100</v>
      </c>
      <c r="AE73" s="25">
        <f>SUM(AE71:AE72)</f>
        <v>84000</v>
      </c>
      <c r="AF73" s="25">
        <f t="shared" si="185"/>
        <v>95.454545454545453</v>
      </c>
      <c r="AG73" s="25">
        <f t="shared" si="186"/>
        <v>86666.666666666672</v>
      </c>
      <c r="AH73" s="25">
        <f t="shared" si="186"/>
        <v>98.484848484848484</v>
      </c>
      <c r="AI73" s="35">
        <f t="shared" si="187"/>
        <v>85458.333333333343</v>
      </c>
    </row>
    <row r="74" spans="1:35" ht="63.9" customHeight="1" thickBot="1" x14ac:dyDescent="0.3">
      <c r="A74" s="115" t="s">
        <v>131</v>
      </c>
      <c r="B74" s="102">
        <v>11000</v>
      </c>
      <c r="C74" s="105">
        <v>11000</v>
      </c>
      <c r="D74" s="24">
        <v>0</v>
      </c>
      <c r="E74" s="20">
        <v>11000</v>
      </c>
      <c r="F74" s="24">
        <v>0</v>
      </c>
      <c r="G74" s="24">
        <v>12000</v>
      </c>
      <c r="H74" s="24">
        <v>0</v>
      </c>
      <c r="I74" s="24">
        <f t="shared" si="175"/>
        <v>11333.333333333334</v>
      </c>
      <c r="J74" s="24">
        <f t="shared" si="175"/>
        <v>0</v>
      </c>
      <c r="K74" s="22">
        <v>10500</v>
      </c>
      <c r="L74" s="22">
        <f t="shared" si="176"/>
        <v>87.5</v>
      </c>
      <c r="M74" s="22">
        <v>10500</v>
      </c>
      <c r="N74" s="22">
        <f t="shared" si="157"/>
        <v>100</v>
      </c>
      <c r="O74" s="23">
        <v>10400</v>
      </c>
      <c r="P74" s="22">
        <f t="shared" si="188"/>
        <v>99.047619047619051</v>
      </c>
      <c r="Q74" s="22">
        <f t="shared" si="177"/>
        <v>10466.666666666666</v>
      </c>
      <c r="R74" s="22">
        <f t="shared" si="178"/>
        <v>95.515873015873012</v>
      </c>
      <c r="S74" s="23">
        <v>10400</v>
      </c>
      <c r="T74" s="22">
        <f t="shared" si="179"/>
        <v>100</v>
      </c>
      <c r="U74" s="23">
        <v>10400</v>
      </c>
      <c r="V74" s="22">
        <f t="shared" si="180"/>
        <v>100</v>
      </c>
      <c r="W74" s="22">
        <v>11000</v>
      </c>
      <c r="X74" s="22">
        <f t="shared" si="181"/>
        <v>105.76923076923077</v>
      </c>
      <c r="Y74" s="22">
        <f t="shared" si="182"/>
        <v>10600</v>
      </c>
      <c r="Z74" s="22">
        <f t="shared" si="189"/>
        <v>101.92307692307692</v>
      </c>
      <c r="AA74" s="22">
        <v>11000</v>
      </c>
      <c r="AB74" s="22">
        <f t="shared" si="183"/>
        <v>100</v>
      </c>
      <c r="AC74" s="22">
        <v>11000</v>
      </c>
      <c r="AD74" s="22">
        <f t="shared" si="184"/>
        <v>100</v>
      </c>
      <c r="AE74" s="22">
        <v>11000</v>
      </c>
      <c r="AF74" s="22">
        <f t="shared" si="185"/>
        <v>100</v>
      </c>
      <c r="AG74" s="22">
        <f t="shared" si="186"/>
        <v>11000</v>
      </c>
      <c r="AH74" s="22">
        <f t="shared" si="186"/>
        <v>100</v>
      </c>
      <c r="AI74" s="34">
        <f t="shared" si="187"/>
        <v>10850</v>
      </c>
    </row>
    <row r="75" spans="1:35" ht="63.9" customHeight="1" thickBot="1" x14ac:dyDescent="0.3">
      <c r="A75" s="115" t="s">
        <v>132</v>
      </c>
      <c r="B75" s="102">
        <v>12000</v>
      </c>
      <c r="C75" s="105">
        <v>12000</v>
      </c>
      <c r="D75" s="24">
        <v>0</v>
      </c>
      <c r="E75" s="20">
        <v>12000</v>
      </c>
      <c r="F75" s="24">
        <v>0</v>
      </c>
      <c r="G75" s="24">
        <v>13000</v>
      </c>
      <c r="H75" s="24">
        <v>0</v>
      </c>
      <c r="I75" s="24">
        <f t="shared" si="175"/>
        <v>12333.333333333334</v>
      </c>
      <c r="J75" s="24">
        <f t="shared" si="175"/>
        <v>0</v>
      </c>
      <c r="K75" s="22">
        <v>12000</v>
      </c>
      <c r="L75" s="22">
        <f t="shared" si="176"/>
        <v>92.307692307692307</v>
      </c>
      <c r="M75" s="22">
        <v>12000</v>
      </c>
      <c r="N75" s="22">
        <f t="shared" si="157"/>
        <v>100</v>
      </c>
      <c r="O75" s="23">
        <v>11350</v>
      </c>
      <c r="P75" s="22">
        <f t="shared" si="188"/>
        <v>94.583333333333329</v>
      </c>
      <c r="Q75" s="22">
        <f t="shared" si="177"/>
        <v>11783.333333333334</v>
      </c>
      <c r="R75" s="22">
        <f t="shared" si="178"/>
        <v>95.630341880341874</v>
      </c>
      <c r="S75" s="23">
        <v>11350</v>
      </c>
      <c r="T75" s="22">
        <f t="shared" si="179"/>
        <v>100</v>
      </c>
      <c r="U75" s="23">
        <v>11350</v>
      </c>
      <c r="V75" s="22">
        <f t="shared" si="180"/>
        <v>100</v>
      </c>
      <c r="W75" s="22">
        <v>12000</v>
      </c>
      <c r="X75" s="22">
        <f t="shared" si="181"/>
        <v>105.72687224669603</v>
      </c>
      <c r="Y75" s="22">
        <f t="shared" si="182"/>
        <v>11566.666666666666</v>
      </c>
      <c r="Z75" s="22">
        <f t="shared" si="189"/>
        <v>101.90895741556534</v>
      </c>
      <c r="AA75" s="22">
        <v>12000</v>
      </c>
      <c r="AB75" s="22">
        <f t="shared" si="183"/>
        <v>100</v>
      </c>
      <c r="AC75" s="22">
        <v>12000</v>
      </c>
      <c r="AD75" s="22">
        <f t="shared" si="184"/>
        <v>100</v>
      </c>
      <c r="AE75" s="22">
        <v>12000</v>
      </c>
      <c r="AF75" s="22">
        <f t="shared" si="185"/>
        <v>100</v>
      </c>
      <c r="AG75" s="22">
        <f t="shared" si="186"/>
        <v>12000</v>
      </c>
      <c r="AH75" s="22">
        <f t="shared" si="186"/>
        <v>100</v>
      </c>
      <c r="AI75" s="34">
        <f t="shared" si="187"/>
        <v>11920.833333333334</v>
      </c>
    </row>
    <row r="76" spans="1:35" ht="63.9" customHeight="1" thickBot="1" x14ac:dyDescent="0.3">
      <c r="A76" s="115" t="s">
        <v>133</v>
      </c>
      <c r="B76" s="102">
        <v>11000</v>
      </c>
      <c r="C76" s="105">
        <v>11000</v>
      </c>
      <c r="D76" s="24">
        <f t="shared" ref="D76:D83" si="196">(C76/B76)*100</f>
        <v>100</v>
      </c>
      <c r="E76" s="20">
        <v>11000</v>
      </c>
      <c r="F76" s="24">
        <f>(E76/C76)*100</f>
        <v>100</v>
      </c>
      <c r="G76" s="24">
        <v>12000</v>
      </c>
      <c r="H76" s="24">
        <f t="shared" ref="H76:H82" si="197">(G76/E76)*100</f>
        <v>109.09090909090908</v>
      </c>
      <c r="I76" s="24">
        <f t="shared" si="175"/>
        <v>11333.333333333334</v>
      </c>
      <c r="J76" s="24">
        <f t="shared" si="175"/>
        <v>103.03030303030302</v>
      </c>
      <c r="K76" s="22">
        <v>10500</v>
      </c>
      <c r="L76" s="22">
        <f t="shared" si="176"/>
        <v>87.5</v>
      </c>
      <c r="M76" s="22">
        <v>10500</v>
      </c>
      <c r="N76" s="22">
        <f t="shared" si="157"/>
        <v>100</v>
      </c>
      <c r="O76" s="23">
        <v>10400</v>
      </c>
      <c r="P76" s="22">
        <f t="shared" si="188"/>
        <v>99.047619047619051</v>
      </c>
      <c r="Q76" s="22">
        <f t="shared" si="177"/>
        <v>10466.666666666666</v>
      </c>
      <c r="R76" s="22">
        <f t="shared" si="178"/>
        <v>95.515873015873012</v>
      </c>
      <c r="S76" s="23">
        <v>10400</v>
      </c>
      <c r="T76" s="22">
        <f t="shared" si="179"/>
        <v>100</v>
      </c>
      <c r="U76" s="23">
        <v>10400</v>
      </c>
      <c r="V76" s="22">
        <f t="shared" si="180"/>
        <v>100</v>
      </c>
      <c r="W76" s="22">
        <v>10800</v>
      </c>
      <c r="X76" s="22">
        <f t="shared" si="181"/>
        <v>103.84615384615385</v>
      </c>
      <c r="Y76" s="22">
        <f t="shared" si="182"/>
        <v>10533.333333333334</v>
      </c>
      <c r="Z76" s="22">
        <f t="shared" si="189"/>
        <v>101.28205128205128</v>
      </c>
      <c r="AA76" s="22">
        <v>10800</v>
      </c>
      <c r="AB76" s="22">
        <f t="shared" si="183"/>
        <v>100</v>
      </c>
      <c r="AC76" s="22">
        <v>10800</v>
      </c>
      <c r="AD76" s="22">
        <f t="shared" si="184"/>
        <v>100</v>
      </c>
      <c r="AE76" s="22">
        <v>11000</v>
      </c>
      <c r="AF76" s="22">
        <f t="shared" si="185"/>
        <v>101.85185185185186</v>
      </c>
      <c r="AG76" s="22">
        <f t="shared" si="186"/>
        <v>10866.666666666666</v>
      </c>
      <c r="AH76" s="22">
        <f t="shared" si="186"/>
        <v>100.61728395061728</v>
      </c>
      <c r="AI76" s="34">
        <f t="shared" si="187"/>
        <v>10800</v>
      </c>
    </row>
    <row r="77" spans="1:35" ht="63.9" customHeight="1" thickBot="1" x14ac:dyDescent="0.3">
      <c r="A77" s="109" t="s">
        <v>14</v>
      </c>
      <c r="B77" s="79">
        <f>SUM(B74:B76)</f>
        <v>34000</v>
      </c>
      <c r="C77" s="79">
        <f>SUM(C74:C76)</f>
        <v>34000</v>
      </c>
      <c r="D77" s="80">
        <f t="shared" si="196"/>
        <v>100</v>
      </c>
      <c r="E77" s="79">
        <f>SUM(E74:E76)</f>
        <v>34000</v>
      </c>
      <c r="F77" s="80">
        <f>(E77/C77)*100</f>
        <v>100</v>
      </c>
      <c r="G77" s="80">
        <f>SUM(G74:G76)</f>
        <v>37000</v>
      </c>
      <c r="H77" s="80">
        <f t="shared" si="197"/>
        <v>108.8235294117647</v>
      </c>
      <c r="I77" s="80">
        <f t="shared" si="175"/>
        <v>35000</v>
      </c>
      <c r="J77" s="80">
        <f>(D77+F77+H77)/3</f>
        <v>102.94117647058823</v>
      </c>
      <c r="K77" s="25">
        <f>SUM(K74:K76)</f>
        <v>33000</v>
      </c>
      <c r="L77" s="25">
        <f t="shared" si="176"/>
        <v>89.189189189189193</v>
      </c>
      <c r="M77" s="25">
        <f>SUM(M74:M76)</f>
        <v>33000</v>
      </c>
      <c r="N77" s="25">
        <f t="shared" si="157"/>
        <v>100</v>
      </c>
      <c r="O77" s="26">
        <f>SUM(O74:O76)</f>
        <v>32150</v>
      </c>
      <c r="P77" s="25">
        <f t="shared" si="188"/>
        <v>97.424242424242422</v>
      </c>
      <c r="Q77" s="25">
        <f t="shared" si="177"/>
        <v>32716.666666666668</v>
      </c>
      <c r="R77" s="25">
        <f t="shared" si="178"/>
        <v>95.537810537810529</v>
      </c>
      <c r="S77" s="26">
        <f t="shared" ref="S77" si="198">SUM(S74:S76)</f>
        <v>32150</v>
      </c>
      <c r="T77" s="25">
        <f t="shared" si="179"/>
        <v>100</v>
      </c>
      <c r="U77" s="26">
        <f t="shared" ref="U77" si="199">SUM(U74:U76)</f>
        <v>32150</v>
      </c>
      <c r="V77" s="25">
        <f t="shared" si="180"/>
        <v>100</v>
      </c>
      <c r="W77" s="25">
        <f>SUM(W74:W76)</f>
        <v>33800</v>
      </c>
      <c r="X77" s="25">
        <f t="shared" si="181"/>
        <v>105.13219284603421</v>
      </c>
      <c r="Y77" s="25">
        <f t="shared" si="182"/>
        <v>32700</v>
      </c>
      <c r="Z77" s="25">
        <f t="shared" si="189"/>
        <v>101.71073094867808</v>
      </c>
      <c r="AA77" s="25">
        <f>SUM(AA74:AA76)</f>
        <v>33800</v>
      </c>
      <c r="AB77" s="25">
        <f t="shared" si="183"/>
        <v>100</v>
      </c>
      <c r="AC77" s="25">
        <f>SUM(AC74:AC76)</f>
        <v>33800</v>
      </c>
      <c r="AD77" s="25">
        <f t="shared" si="184"/>
        <v>100</v>
      </c>
      <c r="AE77" s="25">
        <f>SUM(AE74:AE76)</f>
        <v>34000</v>
      </c>
      <c r="AF77" s="25">
        <f t="shared" si="185"/>
        <v>100.59171597633136</v>
      </c>
      <c r="AG77" s="25">
        <f t="shared" si="186"/>
        <v>33866.666666666664</v>
      </c>
      <c r="AH77" s="25">
        <f t="shared" si="186"/>
        <v>100.19723865877711</v>
      </c>
      <c r="AI77" s="35">
        <f t="shared" si="187"/>
        <v>33570.833333333336</v>
      </c>
    </row>
    <row r="78" spans="1:35" ht="63.9" customHeight="1" thickBot="1" x14ac:dyDescent="0.3">
      <c r="A78" s="115" t="s">
        <v>134</v>
      </c>
      <c r="B78" s="102">
        <v>38500</v>
      </c>
      <c r="C78" s="105">
        <v>38500</v>
      </c>
      <c r="D78" s="24">
        <f t="shared" si="196"/>
        <v>100</v>
      </c>
      <c r="E78" s="20">
        <v>38500</v>
      </c>
      <c r="F78" s="24">
        <f>(E78/C78)*100</f>
        <v>100</v>
      </c>
      <c r="G78" s="24">
        <v>26000</v>
      </c>
      <c r="H78" s="24">
        <f t="shared" si="197"/>
        <v>67.532467532467535</v>
      </c>
      <c r="I78" s="24">
        <f t="shared" si="175"/>
        <v>34333.333333333336</v>
      </c>
      <c r="J78" s="24">
        <f t="shared" si="175"/>
        <v>89.177489177489178</v>
      </c>
      <c r="K78" s="22">
        <v>38000</v>
      </c>
      <c r="L78" s="22">
        <f t="shared" si="176"/>
        <v>146.15384615384613</v>
      </c>
      <c r="M78" s="22">
        <v>38000</v>
      </c>
      <c r="N78" s="22">
        <f t="shared" si="157"/>
        <v>100</v>
      </c>
      <c r="O78" s="23">
        <v>38500</v>
      </c>
      <c r="P78" s="22">
        <f t="shared" si="188"/>
        <v>101.31578947368421</v>
      </c>
      <c r="Q78" s="22">
        <f t="shared" si="177"/>
        <v>38166.666666666664</v>
      </c>
      <c r="R78" s="22">
        <f t="shared" si="178"/>
        <v>115.82321187584346</v>
      </c>
      <c r="S78" s="23">
        <v>38500</v>
      </c>
      <c r="T78" s="22">
        <f t="shared" si="179"/>
        <v>100</v>
      </c>
      <c r="U78" s="23">
        <v>38500</v>
      </c>
      <c r="V78" s="22">
        <f t="shared" si="180"/>
        <v>100</v>
      </c>
      <c r="W78" s="22">
        <v>40000</v>
      </c>
      <c r="X78" s="22">
        <f t="shared" si="181"/>
        <v>103.89610389610388</v>
      </c>
      <c r="Y78" s="22">
        <f t="shared" si="182"/>
        <v>39000</v>
      </c>
      <c r="Z78" s="22">
        <f t="shared" si="189"/>
        <v>101.2987012987013</v>
      </c>
      <c r="AA78" s="22">
        <v>40000</v>
      </c>
      <c r="AB78" s="22">
        <f t="shared" si="183"/>
        <v>100</v>
      </c>
      <c r="AC78" s="22">
        <v>40000</v>
      </c>
      <c r="AD78" s="22">
        <f t="shared" si="184"/>
        <v>100</v>
      </c>
      <c r="AE78" s="22">
        <v>38500</v>
      </c>
      <c r="AF78" s="22">
        <f>AE78/AC78*100</f>
        <v>96.25</v>
      </c>
      <c r="AG78" s="22">
        <f t="shared" si="186"/>
        <v>39500</v>
      </c>
      <c r="AH78" s="22">
        <f t="shared" si="186"/>
        <v>98.75</v>
      </c>
      <c r="AI78" s="34">
        <f t="shared" si="187"/>
        <v>37750</v>
      </c>
    </row>
    <row r="79" spans="1:35" ht="63.9" customHeight="1" thickBot="1" x14ac:dyDescent="0.3">
      <c r="A79" s="115" t="s">
        <v>135</v>
      </c>
      <c r="B79" s="102">
        <v>24000</v>
      </c>
      <c r="C79" s="105">
        <v>24000</v>
      </c>
      <c r="D79" s="24">
        <f t="shared" si="196"/>
        <v>100</v>
      </c>
      <c r="E79" s="20">
        <v>24000</v>
      </c>
      <c r="F79" s="24">
        <f t="shared" ref="F79" si="200">(E79/C79)*100</f>
        <v>100</v>
      </c>
      <c r="G79" s="24">
        <v>12500</v>
      </c>
      <c r="H79" s="24">
        <f t="shared" si="197"/>
        <v>52.083333333333336</v>
      </c>
      <c r="I79" s="24">
        <f t="shared" si="175"/>
        <v>20166.666666666668</v>
      </c>
      <c r="J79" s="24">
        <f t="shared" si="175"/>
        <v>84.027777777777786</v>
      </c>
      <c r="K79" s="22">
        <v>24000</v>
      </c>
      <c r="L79" s="22">
        <f t="shared" si="176"/>
        <v>192</v>
      </c>
      <c r="M79" s="22">
        <v>24000</v>
      </c>
      <c r="N79" s="22">
        <f t="shared" si="157"/>
        <v>100</v>
      </c>
      <c r="O79" s="23">
        <v>24000</v>
      </c>
      <c r="P79" s="22">
        <f t="shared" si="188"/>
        <v>100</v>
      </c>
      <c r="Q79" s="22">
        <f t="shared" si="177"/>
        <v>24000</v>
      </c>
      <c r="R79" s="22">
        <f t="shared" si="178"/>
        <v>130.66666666666666</v>
      </c>
      <c r="S79" s="23">
        <v>24000</v>
      </c>
      <c r="T79" s="22">
        <f t="shared" si="179"/>
        <v>100</v>
      </c>
      <c r="U79" s="23">
        <v>24000</v>
      </c>
      <c r="V79" s="22">
        <f t="shared" si="180"/>
        <v>100</v>
      </c>
      <c r="W79" s="22">
        <v>25000</v>
      </c>
      <c r="X79" s="22">
        <f t="shared" si="181"/>
        <v>104.16666666666667</v>
      </c>
      <c r="Y79" s="22">
        <f t="shared" si="182"/>
        <v>24333.333333333332</v>
      </c>
      <c r="Z79" s="22">
        <f t="shared" si="189"/>
        <v>101.3888888888889</v>
      </c>
      <c r="AA79" s="22">
        <v>25000</v>
      </c>
      <c r="AB79" s="22">
        <f t="shared" si="183"/>
        <v>100</v>
      </c>
      <c r="AC79" s="22">
        <v>25000</v>
      </c>
      <c r="AD79" s="22">
        <f t="shared" si="184"/>
        <v>100</v>
      </c>
      <c r="AE79" s="22">
        <v>24000</v>
      </c>
      <c r="AF79" s="22">
        <f t="shared" si="185"/>
        <v>96</v>
      </c>
      <c r="AG79" s="22">
        <f t="shared" si="186"/>
        <v>24666.666666666668</v>
      </c>
      <c r="AH79" s="22">
        <f t="shared" si="186"/>
        <v>98.666666666666671</v>
      </c>
      <c r="AI79" s="34">
        <f t="shared" si="187"/>
        <v>23291.666666666668</v>
      </c>
    </row>
    <row r="80" spans="1:35" ht="63.9" customHeight="1" thickBot="1" x14ac:dyDescent="0.3">
      <c r="A80" s="109" t="s">
        <v>14</v>
      </c>
      <c r="B80" s="79">
        <f>SUM(B78:B79)</f>
        <v>62500</v>
      </c>
      <c r="C80" s="79">
        <f>SUM(C78:C79)</f>
        <v>62500</v>
      </c>
      <c r="D80" s="80">
        <f t="shared" si="196"/>
        <v>100</v>
      </c>
      <c r="E80" s="79">
        <f>SUM(E78:E79)</f>
        <v>62500</v>
      </c>
      <c r="F80" s="80">
        <f>(E80/C80)*100</f>
        <v>100</v>
      </c>
      <c r="G80" s="80">
        <f>SUM(G78:G79)</f>
        <v>38500</v>
      </c>
      <c r="H80" s="80">
        <f t="shared" si="197"/>
        <v>61.6</v>
      </c>
      <c r="I80" s="80">
        <f t="shared" si="175"/>
        <v>54500</v>
      </c>
      <c r="J80" s="80">
        <f t="shared" si="175"/>
        <v>87.2</v>
      </c>
      <c r="K80" s="25">
        <f>SUM(K78:K79)</f>
        <v>62000</v>
      </c>
      <c r="L80" s="25">
        <f t="shared" si="176"/>
        <v>161.03896103896105</v>
      </c>
      <c r="M80" s="25">
        <f>SUM(M78:M79)</f>
        <v>62000</v>
      </c>
      <c r="N80" s="25">
        <f t="shared" si="157"/>
        <v>100</v>
      </c>
      <c r="O80" s="26">
        <f>SUM(O78:O79)</f>
        <v>62500</v>
      </c>
      <c r="P80" s="25">
        <f t="shared" si="188"/>
        <v>100.80645161290323</v>
      </c>
      <c r="Q80" s="25">
        <f t="shared" si="177"/>
        <v>62166.666666666664</v>
      </c>
      <c r="R80" s="25">
        <f t="shared" si="178"/>
        <v>120.61513755062141</v>
      </c>
      <c r="S80" s="26">
        <f t="shared" ref="S80" si="201">SUM(S78:S79)</f>
        <v>62500</v>
      </c>
      <c r="T80" s="25">
        <f t="shared" si="179"/>
        <v>100</v>
      </c>
      <c r="U80" s="26">
        <f t="shared" ref="U80" si="202">SUM(U78:U79)</f>
        <v>62500</v>
      </c>
      <c r="V80" s="25">
        <f t="shared" si="180"/>
        <v>100</v>
      </c>
      <c r="W80" s="25">
        <f>SUM(W78:W79)</f>
        <v>65000</v>
      </c>
      <c r="X80" s="25">
        <f t="shared" si="181"/>
        <v>104</v>
      </c>
      <c r="Y80" s="25">
        <f t="shared" si="182"/>
        <v>63333.333333333336</v>
      </c>
      <c r="Z80" s="25">
        <f t="shared" si="189"/>
        <v>101.33333333333333</v>
      </c>
      <c r="AA80" s="25">
        <f>SUM(AA78:AA79)</f>
        <v>65000</v>
      </c>
      <c r="AB80" s="25">
        <f t="shared" si="183"/>
        <v>100</v>
      </c>
      <c r="AC80" s="25">
        <f>SUM(AC78:AC79)</f>
        <v>65000</v>
      </c>
      <c r="AD80" s="25">
        <f t="shared" si="184"/>
        <v>100</v>
      </c>
      <c r="AE80" s="25">
        <f>SUM(AE78:AE79)</f>
        <v>62500</v>
      </c>
      <c r="AF80" s="25">
        <f>AE80/AC80*100</f>
        <v>96.15384615384616</v>
      </c>
      <c r="AG80" s="25">
        <f t="shared" si="186"/>
        <v>64166.666666666664</v>
      </c>
      <c r="AH80" s="25">
        <f t="shared" si="186"/>
        <v>98.71794871794873</v>
      </c>
      <c r="AI80" s="35">
        <f t="shared" si="187"/>
        <v>61041.666666666664</v>
      </c>
    </row>
    <row r="81" spans="1:41" ht="63.9" customHeight="1" thickBot="1" x14ac:dyDescent="0.3">
      <c r="A81" s="115" t="s">
        <v>136</v>
      </c>
      <c r="B81" s="102">
        <v>72000</v>
      </c>
      <c r="C81" s="105">
        <v>72000</v>
      </c>
      <c r="D81" s="24">
        <f t="shared" si="196"/>
        <v>100</v>
      </c>
      <c r="E81" s="20">
        <v>72000</v>
      </c>
      <c r="F81" s="24">
        <f>(E81/C81)*100</f>
        <v>100</v>
      </c>
      <c r="G81" s="24">
        <v>73000</v>
      </c>
      <c r="H81" s="24">
        <f t="shared" si="197"/>
        <v>101.38888888888889</v>
      </c>
      <c r="I81" s="24">
        <f t="shared" si="175"/>
        <v>72333.333333333328</v>
      </c>
      <c r="J81" s="24">
        <f t="shared" si="175"/>
        <v>100.46296296296298</v>
      </c>
      <c r="K81" s="22">
        <v>73750</v>
      </c>
      <c r="L81" s="22">
        <f t="shared" si="176"/>
        <v>101.02739726027397</v>
      </c>
      <c r="M81" s="22">
        <v>73750</v>
      </c>
      <c r="N81" s="22">
        <f t="shared" si="157"/>
        <v>100</v>
      </c>
      <c r="O81" s="23">
        <v>71900</v>
      </c>
      <c r="P81" s="22">
        <f t="shared" si="188"/>
        <v>97.491525423728802</v>
      </c>
      <c r="Q81" s="22">
        <f t="shared" si="177"/>
        <v>73133.333333333328</v>
      </c>
      <c r="R81" s="22">
        <f t="shared" si="178"/>
        <v>99.506307561334253</v>
      </c>
      <c r="S81" s="23">
        <v>71900</v>
      </c>
      <c r="T81" s="22">
        <f t="shared" si="179"/>
        <v>100</v>
      </c>
      <c r="U81" s="23">
        <v>71900</v>
      </c>
      <c r="V81" s="22">
        <f t="shared" si="180"/>
        <v>100</v>
      </c>
      <c r="W81" s="22">
        <v>71900</v>
      </c>
      <c r="X81" s="22">
        <f t="shared" si="181"/>
        <v>100</v>
      </c>
      <c r="Y81" s="22">
        <f t="shared" si="182"/>
        <v>71900</v>
      </c>
      <c r="Z81" s="22">
        <f t="shared" si="189"/>
        <v>100</v>
      </c>
      <c r="AA81" s="22">
        <v>71900</v>
      </c>
      <c r="AB81" s="22">
        <f t="shared" si="183"/>
        <v>100</v>
      </c>
      <c r="AC81" s="22">
        <v>71900</v>
      </c>
      <c r="AD81" s="22">
        <f t="shared" si="184"/>
        <v>100</v>
      </c>
      <c r="AE81" s="22">
        <v>72000</v>
      </c>
      <c r="AF81" s="22">
        <f t="shared" si="185"/>
        <v>100.13908205841446</v>
      </c>
      <c r="AG81" s="22">
        <f t="shared" si="186"/>
        <v>71933.333333333328</v>
      </c>
      <c r="AH81" s="22">
        <f t="shared" si="186"/>
        <v>100.04636068613816</v>
      </c>
      <c r="AI81" s="34">
        <f t="shared" si="187"/>
        <v>72325</v>
      </c>
    </row>
    <row r="82" spans="1:41" ht="63.9" customHeight="1" thickBot="1" x14ac:dyDescent="0.3">
      <c r="A82" s="109" t="s">
        <v>14</v>
      </c>
      <c r="B82" s="79">
        <f>SUM(B81)</f>
        <v>72000</v>
      </c>
      <c r="C82" s="79">
        <f>SUM(C81)</f>
        <v>72000</v>
      </c>
      <c r="D82" s="80">
        <f t="shared" si="196"/>
        <v>100</v>
      </c>
      <c r="E82" s="79">
        <f>SUM(E81)</f>
        <v>72000</v>
      </c>
      <c r="F82" s="80">
        <f>(E82/C82)*100</f>
        <v>100</v>
      </c>
      <c r="G82" s="80">
        <f>SUM(G81)</f>
        <v>73000</v>
      </c>
      <c r="H82" s="80">
        <f t="shared" si="197"/>
        <v>101.38888888888889</v>
      </c>
      <c r="I82" s="80">
        <f t="shared" si="175"/>
        <v>72333.333333333328</v>
      </c>
      <c r="J82" s="80">
        <f t="shared" si="175"/>
        <v>100.46296296296298</v>
      </c>
      <c r="K82" s="25">
        <f>SUM(K81)</f>
        <v>73750</v>
      </c>
      <c r="L82" s="25">
        <f t="shared" si="176"/>
        <v>101.02739726027397</v>
      </c>
      <c r="M82" s="25">
        <f>SUM(M81)</f>
        <v>73750</v>
      </c>
      <c r="N82" s="25">
        <f t="shared" si="157"/>
        <v>100</v>
      </c>
      <c r="O82" s="26">
        <f>SUM(O81)</f>
        <v>71900</v>
      </c>
      <c r="P82" s="25">
        <f t="shared" si="188"/>
        <v>97.491525423728802</v>
      </c>
      <c r="Q82" s="25">
        <f t="shared" si="177"/>
        <v>73133.333333333328</v>
      </c>
      <c r="R82" s="25">
        <f t="shared" si="178"/>
        <v>99.506307561334253</v>
      </c>
      <c r="S82" s="26">
        <f t="shared" ref="S82" si="203">SUM(S81)</f>
        <v>71900</v>
      </c>
      <c r="T82" s="25">
        <f t="shared" si="179"/>
        <v>100</v>
      </c>
      <c r="U82" s="26">
        <f t="shared" ref="U82" si="204">SUM(U81)</f>
        <v>71900</v>
      </c>
      <c r="V82" s="25">
        <f t="shared" si="180"/>
        <v>100</v>
      </c>
      <c r="W82" s="25">
        <f>SUM(W81)</f>
        <v>71900</v>
      </c>
      <c r="X82" s="25">
        <f t="shared" si="181"/>
        <v>100</v>
      </c>
      <c r="Y82" s="25">
        <f t="shared" si="182"/>
        <v>71900</v>
      </c>
      <c r="Z82" s="25">
        <f>(X82+V82+T82)/3</f>
        <v>100</v>
      </c>
      <c r="AA82" s="25">
        <f>SUM(AA81)</f>
        <v>71900</v>
      </c>
      <c r="AB82" s="25">
        <f t="shared" si="183"/>
        <v>100</v>
      </c>
      <c r="AC82" s="25">
        <f>SUM(AC81)</f>
        <v>71900</v>
      </c>
      <c r="AD82" s="25">
        <f t="shared" si="184"/>
        <v>100</v>
      </c>
      <c r="AE82" s="25">
        <f>SUM(AE81)</f>
        <v>72000</v>
      </c>
      <c r="AF82" s="25">
        <f t="shared" si="185"/>
        <v>100.13908205841446</v>
      </c>
      <c r="AG82" s="25">
        <f>(AA82+AC82+AE82)/3</f>
        <v>71933.333333333328</v>
      </c>
      <c r="AH82" s="25">
        <f t="shared" si="186"/>
        <v>100.04636068613816</v>
      </c>
      <c r="AI82" s="35">
        <f t="shared" si="187"/>
        <v>72325</v>
      </c>
    </row>
    <row r="83" spans="1:41" ht="63.9" customHeight="1" thickBot="1" x14ac:dyDescent="0.3">
      <c r="A83" s="115" t="s">
        <v>137</v>
      </c>
      <c r="B83" s="102">
        <v>68000</v>
      </c>
      <c r="C83" s="105">
        <v>68000</v>
      </c>
      <c r="D83" s="24">
        <f t="shared" si="196"/>
        <v>100</v>
      </c>
      <c r="E83" s="20">
        <v>68000</v>
      </c>
      <c r="F83" s="24">
        <f>(E83/C83)*100</f>
        <v>100</v>
      </c>
      <c r="G83" s="24">
        <v>69000</v>
      </c>
      <c r="H83" s="24">
        <f>(G83/E83)*100</f>
        <v>101.47058823529412</v>
      </c>
      <c r="I83" s="24">
        <f t="shared" si="175"/>
        <v>68333.333333333328</v>
      </c>
      <c r="J83" s="24">
        <f t="shared" si="175"/>
        <v>100.49019607843138</v>
      </c>
      <c r="K83" s="22">
        <v>65000</v>
      </c>
      <c r="L83" s="22">
        <f t="shared" si="176"/>
        <v>94.20289855072464</v>
      </c>
      <c r="M83" s="22">
        <v>65000</v>
      </c>
      <c r="N83" s="22">
        <f t="shared" si="157"/>
        <v>100</v>
      </c>
      <c r="O83" s="23">
        <v>68000</v>
      </c>
      <c r="P83" s="22">
        <f t="shared" si="188"/>
        <v>104.61538461538463</v>
      </c>
      <c r="Q83" s="22">
        <f t="shared" si="177"/>
        <v>66000</v>
      </c>
      <c r="R83" s="22">
        <f t="shared" si="178"/>
        <v>99.606094388703085</v>
      </c>
      <c r="S83" s="23">
        <v>68000</v>
      </c>
      <c r="T83" s="22">
        <f t="shared" si="179"/>
        <v>100</v>
      </c>
      <c r="U83" s="23">
        <v>68000</v>
      </c>
      <c r="V83" s="22">
        <f t="shared" si="180"/>
        <v>100</v>
      </c>
      <c r="W83" s="22">
        <v>68000</v>
      </c>
      <c r="X83" s="22">
        <f t="shared" si="181"/>
        <v>100</v>
      </c>
      <c r="Y83" s="22">
        <f t="shared" si="182"/>
        <v>68000</v>
      </c>
      <c r="Z83" s="22">
        <f t="shared" si="189"/>
        <v>100</v>
      </c>
      <c r="AA83" s="22">
        <v>68000</v>
      </c>
      <c r="AB83" s="22">
        <f t="shared" si="183"/>
        <v>100</v>
      </c>
      <c r="AC83" s="22">
        <v>68000</v>
      </c>
      <c r="AD83" s="22">
        <f t="shared" si="184"/>
        <v>100</v>
      </c>
      <c r="AE83" s="22">
        <v>68000</v>
      </c>
      <c r="AF83" s="22">
        <f t="shared" si="185"/>
        <v>100</v>
      </c>
      <c r="AG83" s="22">
        <f t="shared" si="186"/>
        <v>68000</v>
      </c>
      <c r="AH83" s="22">
        <f t="shared" si="186"/>
        <v>100</v>
      </c>
      <c r="AI83" s="34">
        <f t="shared" si="187"/>
        <v>67583.333333333328</v>
      </c>
    </row>
    <row r="84" spans="1:41" ht="63.9" customHeight="1" thickBot="1" x14ac:dyDescent="0.3">
      <c r="A84" s="115" t="s">
        <v>138</v>
      </c>
      <c r="B84" s="102">
        <v>60000</v>
      </c>
      <c r="C84" s="105">
        <v>60000</v>
      </c>
      <c r="D84" s="24">
        <v>0</v>
      </c>
      <c r="E84" s="20">
        <v>60000</v>
      </c>
      <c r="F84" s="24">
        <v>0</v>
      </c>
      <c r="G84" s="24">
        <v>61000</v>
      </c>
      <c r="H84" s="24">
        <v>0</v>
      </c>
      <c r="I84" s="24">
        <f>(C84+E84+G84)/3</f>
        <v>60333.333333333336</v>
      </c>
      <c r="J84" s="24">
        <f>(D84+F84+H84)/3</f>
        <v>0</v>
      </c>
      <c r="K84" s="22">
        <v>65000</v>
      </c>
      <c r="L84" s="22">
        <f t="shared" si="176"/>
        <v>106.55737704918033</v>
      </c>
      <c r="M84" s="22">
        <v>65000</v>
      </c>
      <c r="N84" s="22">
        <f t="shared" si="157"/>
        <v>100</v>
      </c>
      <c r="O84" s="23">
        <v>60000</v>
      </c>
      <c r="P84" s="22">
        <f t="shared" si="188"/>
        <v>92.307692307692307</v>
      </c>
      <c r="Q84" s="22">
        <f t="shared" si="177"/>
        <v>63333.333333333336</v>
      </c>
      <c r="R84" s="22">
        <f t="shared" si="178"/>
        <v>99.621689785624213</v>
      </c>
      <c r="S84" s="23">
        <v>60000</v>
      </c>
      <c r="T84" s="22">
        <f t="shared" si="179"/>
        <v>100</v>
      </c>
      <c r="U84" s="23">
        <v>60000</v>
      </c>
      <c r="V84" s="22">
        <f t="shared" si="180"/>
        <v>100</v>
      </c>
      <c r="W84" s="22">
        <v>60000</v>
      </c>
      <c r="X84" s="22">
        <f t="shared" si="181"/>
        <v>100</v>
      </c>
      <c r="Y84" s="22">
        <f t="shared" si="182"/>
        <v>60000</v>
      </c>
      <c r="Z84" s="22">
        <f t="shared" si="189"/>
        <v>100</v>
      </c>
      <c r="AA84" s="22">
        <v>60000</v>
      </c>
      <c r="AB84" s="22">
        <f t="shared" si="183"/>
        <v>100</v>
      </c>
      <c r="AC84" s="22">
        <v>60000</v>
      </c>
      <c r="AD84" s="22">
        <f t="shared" si="184"/>
        <v>100</v>
      </c>
      <c r="AE84" s="22">
        <v>60000</v>
      </c>
      <c r="AF84" s="22">
        <f t="shared" si="185"/>
        <v>100</v>
      </c>
      <c r="AG84" s="22">
        <f t="shared" si="186"/>
        <v>60000</v>
      </c>
      <c r="AH84" s="22">
        <f t="shared" si="186"/>
        <v>100</v>
      </c>
      <c r="AI84" s="34">
        <f t="shared" si="187"/>
        <v>60916.666666666672</v>
      </c>
    </row>
    <row r="85" spans="1:41" ht="63.9" customHeight="1" thickBot="1" x14ac:dyDescent="0.3">
      <c r="A85" s="109" t="s">
        <v>14</v>
      </c>
      <c r="B85" s="79">
        <f>SUM(B83:B84)</f>
        <v>128000</v>
      </c>
      <c r="C85" s="79">
        <f>SUM(C83:C84)</f>
        <v>128000</v>
      </c>
      <c r="D85" s="80">
        <f>(C85/B85)*100</f>
        <v>100</v>
      </c>
      <c r="E85" s="79">
        <f>SUM(E83:E84)</f>
        <v>128000</v>
      </c>
      <c r="F85" s="80">
        <v>100</v>
      </c>
      <c r="G85" s="80">
        <f>SUM(G83:G84)</f>
        <v>130000</v>
      </c>
      <c r="H85" s="80">
        <f>(G85/E85)*100</f>
        <v>101.5625</v>
      </c>
      <c r="I85" s="80">
        <f>(C85+E85+G85)/3</f>
        <v>128666.66666666667</v>
      </c>
      <c r="J85" s="80">
        <f>(D85+F85+H85)/3</f>
        <v>100.52083333333333</v>
      </c>
      <c r="K85" s="25">
        <f>SUM(K83:K84)</f>
        <v>130000</v>
      </c>
      <c r="L85" s="25">
        <f t="shared" si="176"/>
        <v>100</v>
      </c>
      <c r="M85" s="25">
        <f>SUM(M83:M84)</f>
        <v>130000</v>
      </c>
      <c r="N85" s="25">
        <f t="shared" si="157"/>
        <v>100</v>
      </c>
      <c r="O85" s="26">
        <f>SUM(O83:O84)</f>
        <v>128000</v>
      </c>
      <c r="P85" s="25">
        <f t="shared" si="188"/>
        <v>98.461538461538467</v>
      </c>
      <c r="Q85" s="25">
        <f t="shared" si="177"/>
        <v>129333.33333333333</v>
      </c>
      <c r="R85" s="25">
        <f t="shared" si="178"/>
        <v>99.487179487179489</v>
      </c>
      <c r="S85" s="26">
        <f t="shared" ref="S85" si="205">SUM(S83:S84)</f>
        <v>128000</v>
      </c>
      <c r="T85" s="25">
        <f t="shared" si="179"/>
        <v>100</v>
      </c>
      <c r="U85" s="26">
        <f t="shared" ref="U85" si="206">SUM(U83:U84)</f>
        <v>128000</v>
      </c>
      <c r="V85" s="25">
        <f t="shared" si="180"/>
        <v>100</v>
      </c>
      <c r="W85" s="25">
        <f>SUM(W83:W84)</f>
        <v>128000</v>
      </c>
      <c r="X85" s="25">
        <f t="shared" si="181"/>
        <v>100</v>
      </c>
      <c r="Y85" s="25">
        <f t="shared" si="182"/>
        <v>128000</v>
      </c>
      <c r="Z85" s="25">
        <f t="shared" si="189"/>
        <v>100</v>
      </c>
      <c r="AA85" s="25">
        <f>SUM(AA83:AA84)</f>
        <v>128000</v>
      </c>
      <c r="AB85" s="25">
        <f>(AA85/W85)*100</f>
        <v>100</v>
      </c>
      <c r="AC85" s="25">
        <f>SUM(AC83:AC84)</f>
        <v>128000</v>
      </c>
      <c r="AD85" s="25">
        <f t="shared" si="184"/>
        <v>100</v>
      </c>
      <c r="AE85" s="25">
        <f>SUM(AE83:AE84)</f>
        <v>128000</v>
      </c>
      <c r="AF85" s="25">
        <f t="shared" si="185"/>
        <v>100</v>
      </c>
      <c r="AG85" s="25">
        <f>(AA85+AC85+AE85)/3</f>
        <v>128000</v>
      </c>
      <c r="AH85" s="25">
        <f t="shared" si="186"/>
        <v>100</v>
      </c>
      <c r="AI85" s="35">
        <f t="shared" si="187"/>
        <v>128500</v>
      </c>
    </row>
    <row r="86" spans="1:41" ht="63.9" customHeight="1" thickBot="1" x14ac:dyDescent="0.3">
      <c r="A86" s="115" t="s">
        <v>139</v>
      </c>
      <c r="B86" s="102">
        <v>220000</v>
      </c>
      <c r="C86" s="105">
        <v>220000</v>
      </c>
      <c r="D86" s="24">
        <v>0</v>
      </c>
      <c r="E86" s="20">
        <v>220000</v>
      </c>
      <c r="F86" s="24">
        <v>0</v>
      </c>
      <c r="G86" s="24">
        <v>221000</v>
      </c>
      <c r="H86" s="24">
        <v>0</v>
      </c>
      <c r="I86" s="24">
        <f>(C86+E86+G86)/3</f>
        <v>220333.33333333334</v>
      </c>
      <c r="J86" s="24">
        <f t="shared" si="175"/>
        <v>0</v>
      </c>
      <c r="K86" s="22">
        <v>215000</v>
      </c>
      <c r="L86" s="22">
        <f t="shared" si="176"/>
        <v>97.285067873303163</v>
      </c>
      <c r="M86" s="22">
        <v>215000</v>
      </c>
      <c r="N86" s="22">
        <f t="shared" si="157"/>
        <v>100</v>
      </c>
      <c r="O86" s="23">
        <v>220000</v>
      </c>
      <c r="P86" s="22">
        <f t="shared" si="188"/>
        <v>102.32558139534885</v>
      </c>
      <c r="Q86" s="22">
        <f t="shared" si="177"/>
        <v>216666.66666666666</v>
      </c>
      <c r="R86" s="22">
        <f t="shared" si="178"/>
        <v>99.870216422883985</v>
      </c>
      <c r="S86" s="23">
        <v>220000</v>
      </c>
      <c r="T86" s="22">
        <f t="shared" si="179"/>
        <v>100</v>
      </c>
      <c r="U86" s="23">
        <v>220000</v>
      </c>
      <c r="V86" s="22">
        <f t="shared" si="180"/>
        <v>100</v>
      </c>
      <c r="W86" s="22">
        <v>220000</v>
      </c>
      <c r="X86" s="22">
        <f t="shared" si="181"/>
        <v>100</v>
      </c>
      <c r="Y86" s="22">
        <f t="shared" si="182"/>
        <v>220000</v>
      </c>
      <c r="Z86" s="22">
        <f t="shared" si="189"/>
        <v>100</v>
      </c>
      <c r="AA86" s="22">
        <v>220000</v>
      </c>
      <c r="AB86" s="22">
        <f t="shared" si="183"/>
        <v>100</v>
      </c>
      <c r="AC86" s="22">
        <v>220000</v>
      </c>
      <c r="AD86" s="22">
        <f t="shared" si="184"/>
        <v>100</v>
      </c>
      <c r="AE86" s="22">
        <v>220000</v>
      </c>
      <c r="AF86" s="22">
        <f t="shared" si="185"/>
        <v>100</v>
      </c>
      <c r="AG86" s="22">
        <f t="shared" si="186"/>
        <v>220000</v>
      </c>
      <c r="AH86" s="22">
        <f t="shared" si="186"/>
        <v>100</v>
      </c>
      <c r="AI86" s="34">
        <f t="shared" si="187"/>
        <v>219250</v>
      </c>
    </row>
    <row r="87" spans="1:41" ht="63.9" customHeight="1" thickBot="1" x14ac:dyDescent="0.3">
      <c r="A87" s="115" t="s">
        <v>140</v>
      </c>
      <c r="B87" s="102">
        <v>0</v>
      </c>
      <c r="C87" s="105">
        <v>0</v>
      </c>
      <c r="D87" s="24">
        <v>0</v>
      </c>
      <c r="E87" s="20">
        <v>0</v>
      </c>
      <c r="F87" s="24">
        <v>0</v>
      </c>
      <c r="G87" s="24">
        <v>0</v>
      </c>
      <c r="H87" s="24">
        <v>0</v>
      </c>
      <c r="I87" s="24">
        <f t="shared" si="175"/>
        <v>0</v>
      </c>
      <c r="J87" s="24">
        <f t="shared" si="175"/>
        <v>0</v>
      </c>
      <c r="K87" s="22">
        <v>215000</v>
      </c>
      <c r="L87" s="22" t="e">
        <f t="shared" si="176"/>
        <v>#DIV/0!</v>
      </c>
      <c r="M87" s="22">
        <v>215000</v>
      </c>
      <c r="N87" s="22">
        <f t="shared" si="157"/>
        <v>100</v>
      </c>
      <c r="O87" s="23">
        <v>0</v>
      </c>
      <c r="P87" s="22">
        <f t="shared" si="188"/>
        <v>0</v>
      </c>
      <c r="Q87" s="22">
        <f t="shared" si="177"/>
        <v>143333.33333333334</v>
      </c>
      <c r="R87" s="22" t="e">
        <f t="shared" si="178"/>
        <v>#DIV/0!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2">
        <f t="shared" si="182"/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2">
        <v>0</v>
      </c>
      <c r="AF87" s="22">
        <v>0</v>
      </c>
      <c r="AG87" s="22">
        <f t="shared" si="186"/>
        <v>0</v>
      </c>
      <c r="AH87" s="22">
        <f t="shared" si="186"/>
        <v>0</v>
      </c>
      <c r="AI87" s="34">
        <f t="shared" si="187"/>
        <v>35833.333333333336</v>
      </c>
    </row>
    <row r="88" spans="1:41" ht="63.9" customHeight="1" thickBot="1" x14ac:dyDescent="0.3">
      <c r="A88" s="109" t="s">
        <v>14</v>
      </c>
      <c r="B88" s="79">
        <f>SUM(B86:B87)</f>
        <v>220000</v>
      </c>
      <c r="C88" s="79">
        <f>SUM(C86:C87)</f>
        <v>220000</v>
      </c>
      <c r="D88" s="80">
        <f t="shared" ref="D88:F88" si="207">SUM(D86:D87)</f>
        <v>0</v>
      </c>
      <c r="E88" s="79">
        <f>SUM(E86:E87)</f>
        <v>220000</v>
      </c>
      <c r="F88" s="80">
        <f t="shared" si="207"/>
        <v>0</v>
      </c>
      <c r="G88" s="80">
        <f>SUM(G86:G87)</f>
        <v>221000</v>
      </c>
      <c r="H88" s="80">
        <v>0</v>
      </c>
      <c r="I88" s="80">
        <f t="shared" si="175"/>
        <v>220333.33333333334</v>
      </c>
      <c r="J88" s="80">
        <f t="shared" si="175"/>
        <v>0</v>
      </c>
      <c r="K88" s="25">
        <f>SUM(K86:K87)</f>
        <v>430000</v>
      </c>
      <c r="L88" s="25">
        <f t="shared" si="176"/>
        <v>194.57013574660633</v>
      </c>
      <c r="M88" s="25">
        <f>SUM(M86:M87)</f>
        <v>430000</v>
      </c>
      <c r="N88" s="25">
        <f t="shared" si="157"/>
        <v>100</v>
      </c>
      <c r="O88" s="26">
        <f>SUM(O86:O87)</f>
        <v>220000</v>
      </c>
      <c r="P88" s="25">
        <f t="shared" si="188"/>
        <v>51.162790697674424</v>
      </c>
      <c r="Q88" s="25">
        <f t="shared" si="177"/>
        <v>360000</v>
      </c>
      <c r="R88" s="25">
        <f t="shared" si="178"/>
        <v>115.24430881476025</v>
      </c>
      <c r="S88" s="26">
        <f t="shared" ref="S88" si="208">SUM(S86:S87)</f>
        <v>220000</v>
      </c>
      <c r="T88" s="25">
        <f>S88/O88*100</f>
        <v>100</v>
      </c>
      <c r="U88" s="26">
        <f t="shared" ref="U88" si="209">SUM(U86:U87)</f>
        <v>220000</v>
      </c>
      <c r="V88" s="25">
        <f t="shared" si="180"/>
        <v>100</v>
      </c>
      <c r="W88" s="25">
        <f>SUM(W86:W87)</f>
        <v>220000</v>
      </c>
      <c r="X88" s="25">
        <f t="shared" ref="X88:X93" si="210">W88/U88*100</f>
        <v>100</v>
      </c>
      <c r="Y88" s="25">
        <f t="shared" si="182"/>
        <v>220000</v>
      </c>
      <c r="Z88" s="25">
        <f t="shared" si="189"/>
        <v>100</v>
      </c>
      <c r="AA88" s="25">
        <f>SUM(AA86:AA87)</f>
        <v>220000</v>
      </c>
      <c r="AB88" s="25">
        <f t="shared" si="183"/>
        <v>100</v>
      </c>
      <c r="AC88" s="25">
        <f>SUM(AC86:AC87)</f>
        <v>220000</v>
      </c>
      <c r="AD88" s="25">
        <f>AC88/AA88*100</f>
        <v>100</v>
      </c>
      <c r="AE88" s="25">
        <f>SUM(AE86:AE87)</f>
        <v>220000</v>
      </c>
      <c r="AF88" s="25">
        <f t="shared" si="185"/>
        <v>100</v>
      </c>
      <c r="AG88" s="25">
        <f t="shared" si="186"/>
        <v>220000</v>
      </c>
      <c r="AH88" s="25">
        <f t="shared" si="186"/>
        <v>100</v>
      </c>
      <c r="AI88" s="35">
        <f t="shared" si="187"/>
        <v>255083.33333333334</v>
      </c>
    </row>
    <row r="89" spans="1:41" ht="63.9" customHeight="1" thickBot="1" x14ac:dyDescent="0.3">
      <c r="A89" s="115" t="s">
        <v>141</v>
      </c>
      <c r="B89" s="102">
        <v>90000</v>
      </c>
      <c r="C89" s="105">
        <v>90000</v>
      </c>
      <c r="D89" s="24">
        <f>(C89/B89)*100</f>
        <v>100</v>
      </c>
      <c r="E89" s="20">
        <v>90000</v>
      </c>
      <c r="F89" s="24">
        <v>0</v>
      </c>
      <c r="G89" s="24">
        <v>95000</v>
      </c>
      <c r="H89" s="24">
        <v>0</v>
      </c>
      <c r="I89" s="24">
        <f t="shared" si="175"/>
        <v>91666.666666666672</v>
      </c>
      <c r="J89" s="24">
        <v>0</v>
      </c>
      <c r="K89" s="22">
        <v>75000</v>
      </c>
      <c r="L89" s="22">
        <f t="shared" si="176"/>
        <v>78.94736842105263</v>
      </c>
      <c r="M89" s="22">
        <v>75000</v>
      </c>
      <c r="N89" s="22">
        <f t="shared" si="157"/>
        <v>100</v>
      </c>
      <c r="O89" s="23">
        <v>80000</v>
      </c>
      <c r="P89" s="22">
        <f t="shared" si="188"/>
        <v>106.66666666666667</v>
      </c>
      <c r="Q89" s="22">
        <f t="shared" si="177"/>
        <v>76666.666666666672</v>
      </c>
      <c r="R89" s="22">
        <f t="shared" si="178"/>
        <v>95.204678362573091</v>
      </c>
      <c r="S89" s="23">
        <v>80000</v>
      </c>
      <c r="T89" s="22">
        <f t="shared" si="179"/>
        <v>100</v>
      </c>
      <c r="U89" s="23">
        <v>80000</v>
      </c>
      <c r="V89" s="22">
        <f t="shared" si="180"/>
        <v>100</v>
      </c>
      <c r="W89" s="22">
        <v>85000</v>
      </c>
      <c r="X89" s="22">
        <f t="shared" si="210"/>
        <v>106.25</v>
      </c>
      <c r="Y89" s="22">
        <f t="shared" si="182"/>
        <v>81666.666666666672</v>
      </c>
      <c r="Z89" s="22">
        <f t="shared" si="189"/>
        <v>102.08333333333333</v>
      </c>
      <c r="AA89" s="22">
        <v>85000</v>
      </c>
      <c r="AB89" s="22">
        <f t="shared" si="183"/>
        <v>100</v>
      </c>
      <c r="AC89" s="22">
        <v>85000</v>
      </c>
      <c r="AD89" s="22">
        <f>AC89/AA89*100</f>
        <v>100</v>
      </c>
      <c r="AE89" s="22">
        <v>90000</v>
      </c>
      <c r="AF89" s="22">
        <f t="shared" si="185"/>
        <v>105.88235294117648</v>
      </c>
      <c r="AG89" s="22">
        <f t="shared" si="186"/>
        <v>86666.666666666672</v>
      </c>
      <c r="AH89" s="22">
        <f t="shared" si="186"/>
        <v>101.96078431372548</v>
      </c>
      <c r="AI89" s="34">
        <f t="shared" si="187"/>
        <v>84166.666666666672</v>
      </c>
      <c r="AO89" t="s">
        <v>150</v>
      </c>
    </row>
    <row r="90" spans="1:41" ht="63.9" customHeight="1" thickBot="1" x14ac:dyDescent="0.3">
      <c r="A90" s="109" t="s">
        <v>14</v>
      </c>
      <c r="B90" s="79">
        <f>SUM(B89)</f>
        <v>90000</v>
      </c>
      <c r="C90" s="79">
        <f>SUM(C89)</f>
        <v>90000</v>
      </c>
      <c r="D90" s="80">
        <v>100</v>
      </c>
      <c r="E90" s="79">
        <f>SUM(E89)</f>
        <v>90000</v>
      </c>
      <c r="F90" s="80">
        <v>0</v>
      </c>
      <c r="G90" s="80">
        <f>SUM(G89)</f>
        <v>95000</v>
      </c>
      <c r="H90" s="80">
        <v>100</v>
      </c>
      <c r="I90" s="80">
        <f t="shared" ref="I90" si="211">(C90+E90+G90)/3</f>
        <v>91666.666666666672</v>
      </c>
      <c r="J90" s="80">
        <f>(D90+F90+H90)/3</f>
        <v>66.666666666666671</v>
      </c>
      <c r="K90" s="25">
        <v>75000</v>
      </c>
      <c r="L90" s="25">
        <f t="shared" si="176"/>
        <v>78.94736842105263</v>
      </c>
      <c r="M90" s="25">
        <v>75000</v>
      </c>
      <c r="N90" s="25">
        <f t="shared" si="157"/>
        <v>100</v>
      </c>
      <c r="O90" s="26">
        <f>SUM(O89)</f>
        <v>80000</v>
      </c>
      <c r="P90" s="25">
        <f t="shared" si="188"/>
        <v>106.66666666666667</v>
      </c>
      <c r="Q90" s="25">
        <f>(K90+M90+O90)/3</f>
        <v>76666.666666666672</v>
      </c>
      <c r="R90" s="25">
        <f t="shared" ref="R90" si="212">(L90+N90+P90)/3</f>
        <v>95.204678362573091</v>
      </c>
      <c r="S90" s="26">
        <f t="shared" ref="S90" si="213">SUM(S89)</f>
        <v>80000</v>
      </c>
      <c r="T90" s="25">
        <f t="shared" si="179"/>
        <v>100</v>
      </c>
      <c r="U90" s="26">
        <f t="shared" ref="U90" si="214">SUM(U89)</f>
        <v>80000</v>
      </c>
      <c r="V90" s="25">
        <f t="shared" si="180"/>
        <v>100</v>
      </c>
      <c r="W90" s="25">
        <f>SUM(W89)</f>
        <v>85000</v>
      </c>
      <c r="X90" s="25">
        <f t="shared" si="210"/>
        <v>106.25</v>
      </c>
      <c r="Y90" s="25">
        <f t="shared" si="182"/>
        <v>81666.666666666672</v>
      </c>
      <c r="Z90" s="25">
        <f t="shared" si="189"/>
        <v>102.08333333333333</v>
      </c>
      <c r="AA90" s="25">
        <f>SUM(AA89)</f>
        <v>85000</v>
      </c>
      <c r="AB90" s="25">
        <f t="shared" si="183"/>
        <v>100</v>
      </c>
      <c r="AC90" s="25">
        <f>SUM(AC89)</f>
        <v>85000</v>
      </c>
      <c r="AD90" s="25">
        <f>AC90/AA90*100</f>
        <v>100</v>
      </c>
      <c r="AE90" s="25">
        <f>SUM(AE89)</f>
        <v>90000</v>
      </c>
      <c r="AF90" s="25">
        <f t="shared" si="185"/>
        <v>105.88235294117648</v>
      </c>
      <c r="AG90" s="25">
        <f t="shared" si="186"/>
        <v>86666.666666666672</v>
      </c>
      <c r="AH90" s="25">
        <f t="shared" si="186"/>
        <v>101.96078431372548</v>
      </c>
      <c r="AI90" s="35">
        <f t="shared" si="187"/>
        <v>84166.666666666672</v>
      </c>
    </row>
    <row r="91" spans="1:41" ht="63.9" customHeight="1" thickBot="1" x14ac:dyDescent="0.3">
      <c r="A91" s="115" t="s">
        <v>206</v>
      </c>
      <c r="B91" s="102">
        <v>5000</v>
      </c>
      <c r="C91" s="105">
        <v>5000</v>
      </c>
      <c r="D91" s="24">
        <v>100</v>
      </c>
      <c r="E91" s="20">
        <v>5000</v>
      </c>
      <c r="F91" s="24">
        <v>100</v>
      </c>
      <c r="G91" s="24">
        <v>6000</v>
      </c>
      <c r="H91" s="24">
        <v>100</v>
      </c>
      <c r="I91" s="24">
        <f t="shared" ref="I91:J100" si="215">(C91+E91+G91)/3</f>
        <v>5333.333333333333</v>
      </c>
      <c r="J91" s="24">
        <f t="shared" si="215"/>
        <v>100</v>
      </c>
      <c r="K91" s="22">
        <v>5000</v>
      </c>
      <c r="L91" s="22">
        <f t="shared" si="176"/>
        <v>83.333333333333343</v>
      </c>
      <c r="M91" s="22">
        <v>5000</v>
      </c>
      <c r="N91" s="22">
        <f t="shared" si="157"/>
        <v>100</v>
      </c>
      <c r="O91" s="23">
        <v>5000</v>
      </c>
      <c r="P91" s="22">
        <f t="shared" si="188"/>
        <v>100</v>
      </c>
      <c r="Q91" s="22">
        <f>(K91+M91+O91)/3</f>
        <v>5000</v>
      </c>
      <c r="R91" s="22">
        <f>(L91+N91+P91)/3</f>
        <v>94.444444444444457</v>
      </c>
      <c r="S91" s="23">
        <v>5000</v>
      </c>
      <c r="T91" s="22">
        <f t="shared" si="179"/>
        <v>100</v>
      </c>
      <c r="U91" s="23">
        <v>5000</v>
      </c>
      <c r="V91" s="22">
        <f t="shared" si="180"/>
        <v>100</v>
      </c>
      <c r="W91" s="22">
        <v>5000</v>
      </c>
      <c r="X91" s="22">
        <f t="shared" si="210"/>
        <v>100</v>
      </c>
      <c r="Y91" s="22">
        <f t="shared" si="182"/>
        <v>5000</v>
      </c>
      <c r="Z91" s="22">
        <f t="shared" si="189"/>
        <v>100</v>
      </c>
      <c r="AA91" s="22">
        <v>5000</v>
      </c>
      <c r="AB91" s="22">
        <f t="shared" si="183"/>
        <v>100</v>
      </c>
      <c r="AC91" s="22">
        <v>5000</v>
      </c>
      <c r="AD91" s="22">
        <f>AC91/AA91*100</f>
        <v>100</v>
      </c>
      <c r="AE91" s="22">
        <v>5000</v>
      </c>
      <c r="AF91" s="22">
        <f t="shared" si="185"/>
        <v>100</v>
      </c>
      <c r="AG91" s="22">
        <f t="shared" si="186"/>
        <v>5000</v>
      </c>
      <c r="AH91" s="22">
        <f t="shared" si="186"/>
        <v>100</v>
      </c>
      <c r="AI91" s="34">
        <f t="shared" si="187"/>
        <v>5083.333333333333</v>
      </c>
    </row>
    <row r="92" spans="1:41" ht="63.9" customHeight="1" thickBot="1" x14ac:dyDescent="0.3">
      <c r="A92" s="109" t="s">
        <v>14</v>
      </c>
      <c r="B92" s="79">
        <f>SUM(B91)</f>
        <v>5000</v>
      </c>
      <c r="C92" s="79">
        <f>SUM(C91)</f>
        <v>5000</v>
      </c>
      <c r="D92" s="80">
        <v>100</v>
      </c>
      <c r="E92" s="79">
        <f>SUM(E91)</f>
        <v>5000</v>
      </c>
      <c r="F92" s="80">
        <v>100</v>
      </c>
      <c r="G92" s="80">
        <f>SUM(G91)</f>
        <v>6000</v>
      </c>
      <c r="H92" s="80">
        <v>100</v>
      </c>
      <c r="I92" s="80">
        <f t="shared" si="215"/>
        <v>5333.333333333333</v>
      </c>
      <c r="J92" s="80">
        <f t="shared" si="215"/>
        <v>100</v>
      </c>
      <c r="K92" s="25">
        <f>SUM(K91)</f>
        <v>5000</v>
      </c>
      <c r="L92" s="25">
        <f t="shared" si="176"/>
        <v>83.333333333333343</v>
      </c>
      <c r="M92" s="25">
        <f>SUM(M91)</f>
        <v>5000</v>
      </c>
      <c r="N92" s="25">
        <f t="shared" si="157"/>
        <v>100</v>
      </c>
      <c r="O92" s="26">
        <f>SUM(O91)</f>
        <v>5000</v>
      </c>
      <c r="P92" s="25">
        <f t="shared" si="188"/>
        <v>100</v>
      </c>
      <c r="Q92" s="25">
        <f>(K92+M92+O92)/3</f>
        <v>5000</v>
      </c>
      <c r="R92" s="25">
        <f>(L92+N92+P92)/3</f>
        <v>94.444444444444457</v>
      </c>
      <c r="S92" s="26">
        <f t="shared" ref="S92" si="216">SUM(S91)</f>
        <v>5000</v>
      </c>
      <c r="T92" s="25">
        <f t="shared" si="179"/>
        <v>100</v>
      </c>
      <c r="U92" s="26">
        <f t="shared" ref="U92" si="217">SUM(U91)</f>
        <v>5000</v>
      </c>
      <c r="V92" s="25">
        <f t="shared" si="180"/>
        <v>100</v>
      </c>
      <c r="W92" s="25">
        <f>SUM(W91)</f>
        <v>5000</v>
      </c>
      <c r="X92" s="25">
        <f t="shared" si="210"/>
        <v>100</v>
      </c>
      <c r="Y92" s="25">
        <f t="shared" si="182"/>
        <v>5000</v>
      </c>
      <c r="Z92" s="25">
        <f>(X92+V92+T92)/3</f>
        <v>100</v>
      </c>
      <c r="AA92" s="25">
        <f>SUM(AA91)</f>
        <v>5000</v>
      </c>
      <c r="AB92" s="25">
        <f t="shared" si="183"/>
        <v>100</v>
      </c>
      <c r="AC92" s="25">
        <f>SUM(AC91)</f>
        <v>5000</v>
      </c>
      <c r="AD92" s="25">
        <f>AC92/AA92*100</f>
        <v>100</v>
      </c>
      <c r="AE92" s="25">
        <f>SUM(AE91)</f>
        <v>5000</v>
      </c>
      <c r="AF92" s="25">
        <f t="shared" si="185"/>
        <v>100</v>
      </c>
      <c r="AG92" s="25">
        <f t="shared" si="186"/>
        <v>5000</v>
      </c>
      <c r="AH92" s="25">
        <f t="shared" si="186"/>
        <v>100</v>
      </c>
      <c r="AI92" s="35">
        <f t="shared" si="187"/>
        <v>5083.333333333333</v>
      </c>
    </row>
    <row r="93" spans="1:41" ht="63.9" customHeight="1" thickBot="1" x14ac:dyDescent="0.3">
      <c r="A93" s="115" t="s">
        <v>142</v>
      </c>
      <c r="B93" s="102">
        <v>20000</v>
      </c>
      <c r="C93" s="105">
        <v>20000</v>
      </c>
      <c r="D93" s="24">
        <f>(C93/B93)*100</f>
        <v>100</v>
      </c>
      <c r="E93" s="20">
        <v>20000</v>
      </c>
      <c r="F93" s="24">
        <f>(E93/C93)*100</f>
        <v>100</v>
      </c>
      <c r="G93" s="24">
        <v>22000</v>
      </c>
      <c r="H93" s="24">
        <f>(G93/E93)*100</f>
        <v>110.00000000000001</v>
      </c>
      <c r="I93" s="24">
        <f t="shared" si="215"/>
        <v>20666.666666666668</v>
      </c>
      <c r="J93" s="24">
        <f t="shared" si="215"/>
        <v>103.33333333333333</v>
      </c>
      <c r="K93" s="22">
        <v>20000</v>
      </c>
      <c r="L93" s="22">
        <f t="shared" si="176"/>
        <v>90.909090909090907</v>
      </c>
      <c r="M93" s="22">
        <v>20000</v>
      </c>
      <c r="N93" s="22">
        <f t="shared" si="157"/>
        <v>100</v>
      </c>
      <c r="O93" s="23">
        <v>20000</v>
      </c>
      <c r="P93" s="22">
        <f t="shared" si="188"/>
        <v>100</v>
      </c>
      <c r="Q93" s="22">
        <f>(K93+M93+O93)/3</f>
        <v>20000</v>
      </c>
      <c r="R93" s="22">
        <f>(L93+N93+P93)/3</f>
        <v>96.969696969696955</v>
      </c>
      <c r="S93" s="23">
        <v>20000</v>
      </c>
      <c r="T93" s="22">
        <f t="shared" si="179"/>
        <v>100</v>
      </c>
      <c r="U93" s="23">
        <v>20000</v>
      </c>
      <c r="V93" s="22">
        <f t="shared" si="180"/>
        <v>100</v>
      </c>
      <c r="W93" s="22">
        <v>0</v>
      </c>
      <c r="X93" s="22">
        <f t="shared" si="210"/>
        <v>0</v>
      </c>
      <c r="Y93" s="22">
        <f t="shared" si="182"/>
        <v>13333.333333333334</v>
      </c>
      <c r="Z93" s="22">
        <f t="shared" si="189"/>
        <v>66.666666666666671</v>
      </c>
      <c r="AA93" s="22">
        <v>0</v>
      </c>
      <c r="AB93" s="22">
        <v>0</v>
      </c>
      <c r="AC93" s="22">
        <v>0</v>
      </c>
      <c r="AD93" s="22">
        <v>0</v>
      </c>
      <c r="AE93" s="22">
        <v>20000</v>
      </c>
      <c r="AF93" s="22">
        <v>0</v>
      </c>
      <c r="AG93" s="22">
        <f t="shared" si="186"/>
        <v>6666.666666666667</v>
      </c>
      <c r="AH93" s="22">
        <f t="shared" si="186"/>
        <v>0</v>
      </c>
      <c r="AI93" s="34">
        <f t="shared" si="187"/>
        <v>15166.666666666668</v>
      </c>
    </row>
    <row r="94" spans="1:41" ht="63.9" customHeight="1" thickBot="1" x14ac:dyDescent="0.3">
      <c r="A94" s="115" t="s">
        <v>143</v>
      </c>
      <c r="B94" s="102">
        <v>0</v>
      </c>
      <c r="C94" s="105">
        <v>0</v>
      </c>
      <c r="D94" s="24">
        <v>0</v>
      </c>
      <c r="E94" s="20">
        <v>0</v>
      </c>
      <c r="F94" s="24">
        <v>0</v>
      </c>
      <c r="G94" s="24">
        <v>0</v>
      </c>
      <c r="H94" s="24">
        <v>0</v>
      </c>
      <c r="I94" s="24">
        <f t="shared" si="215"/>
        <v>0</v>
      </c>
      <c r="J94" s="24">
        <f t="shared" si="215"/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f t="shared" si="182"/>
        <v>0</v>
      </c>
      <c r="Z94" s="22">
        <f t="shared" si="189"/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f t="shared" si="186"/>
        <v>0</v>
      </c>
      <c r="AH94" s="22">
        <f t="shared" si="186"/>
        <v>0</v>
      </c>
      <c r="AI94" s="34">
        <f t="shared" si="187"/>
        <v>0</v>
      </c>
    </row>
    <row r="95" spans="1:41" ht="63.9" customHeight="1" thickBot="1" x14ac:dyDescent="0.3">
      <c r="A95" s="115" t="s">
        <v>144</v>
      </c>
      <c r="B95" s="102">
        <v>0</v>
      </c>
      <c r="C95" s="105">
        <v>0</v>
      </c>
      <c r="D95" s="24">
        <v>0</v>
      </c>
      <c r="E95" s="20">
        <v>0</v>
      </c>
      <c r="F95" s="24">
        <v>0</v>
      </c>
      <c r="G95" s="24">
        <v>0</v>
      </c>
      <c r="H95" s="24">
        <v>0</v>
      </c>
      <c r="I95" s="24">
        <f t="shared" si="215"/>
        <v>0</v>
      </c>
      <c r="J95" s="24">
        <f t="shared" si="215"/>
        <v>0</v>
      </c>
      <c r="K95" s="22">
        <v>0</v>
      </c>
      <c r="L95" s="22">
        <v>0</v>
      </c>
      <c r="M95" s="22">
        <v>0</v>
      </c>
      <c r="N95" s="22">
        <v>0</v>
      </c>
      <c r="O95" s="23">
        <v>0</v>
      </c>
      <c r="P95" s="22">
        <v>0</v>
      </c>
      <c r="Q95" s="22">
        <f t="shared" ref="Q95" si="218">(K95+M95+O95)/3</f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f t="shared" si="182"/>
        <v>0</v>
      </c>
      <c r="Z95" s="22">
        <f t="shared" si="189"/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f t="shared" si="186"/>
        <v>0</v>
      </c>
      <c r="AH95" s="22">
        <f t="shared" si="186"/>
        <v>0</v>
      </c>
      <c r="AI95" s="34">
        <f t="shared" si="187"/>
        <v>0</v>
      </c>
    </row>
    <row r="96" spans="1:41" ht="63.9" customHeight="1" thickBot="1" x14ac:dyDescent="0.3">
      <c r="A96" s="109" t="s">
        <v>14</v>
      </c>
      <c r="B96" s="79">
        <f>SUM(B93:B95)</f>
        <v>20000</v>
      </c>
      <c r="C96" s="79">
        <f>SUM(C93:C95)</f>
        <v>20000</v>
      </c>
      <c r="D96" s="80">
        <f>(C96/B96)*100</f>
        <v>100</v>
      </c>
      <c r="E96" s="79">
        <f>SUM(E93:E95)</f>
        <v>20000</v>
      </c>
      <c r="F96" s="80">
        <f>(E96/C96)*100</f>
        <v>100</v>
      </c>
      <c r="G96" s="80">
        <f>SUM(G93:G95)</f>
        <v>22000</v>
      </c>
      <c r="H96" s="80">
        <f>(G96/E96)*100</f>
        <v>110.00000000000001</v>
      </c>
      <c r="I96" s="80">
        <f t="shared" si="215"/>
        <v>20666.666666666668</v>
      </c>
      <c r="J96" s="80">
        <f t="shared" si="215"/>
        <v>103.33333333333333</v>
      </c>
      <c r="K96" s="25">
        <f>SUM(K93:K95)</f>
        <v>20000</v>
      </c>
      <c r="L96" s="25">
        <f t="shared" si="176"/>
        <v>90.909090909090907</v>
      </c>
      <c r="M96" s="25">
        <f>SUM(M93:M95)</f>
        <v>20000</v>
      </c>
      <c r="N96" s="25">
        <f t="shared" si="157"/>
        <v>100</v>
      </c>
      <c r="O96" s="26">
        <f>SUM(O93:O95)</f>
        <v>20000</v>
      </c>
      <c r="P96" s="25">
        <f>O96/M96*100</f>
        <v>100</v>
      </c>
      <c r="Q96" s="25">
        <f t="shared" ref="Q96:R100" si="219">(K96+M96+O96)/3</f>
        <v>20000</v>
      </c>
      <c r="R96" s="25">
        <f t="shared" si="219"/>
        <v>96.969696969696955</v>
      </c>
      <c r="S96" s="26">
        <f t="shared" ref="S96" si="220">SUM(S93:S95)</f>
        <v>20000</v>
      </c>
      <c r="T96" s="25">
        <f t="shared" si="179"/>
        <v>100</v>
      </c>
      <c r="U96" s="26">
        <f t="shared" ref="U96" si="221">SUM(U93:U95)</f>
        <v>20000</v>
      </c>
      <c r="V96" s="25">
        <f t="shared" ref="V96:V100" si="222">U96/S96*100</f>
        <v>100</v>
      </c>
      <c r="W96" s="25">
        <f>SUM(W93:W95)</f>
        <v>0</v>
      </c>
      <c r="X96" s="25">
        <f t="shared" ref="X96" si="223">W96/U96*100</f>
        <v>0</v>
      </c>
      <c r="Y96" s="25">
        <f t="shared" si="182"/>
        <v>13333.333333333334</v>
      </c>
      <c r="Z96" s="25">
        <f t="shared" si="189"/>
        <v>66.666666666666671</v>
      </c>
      <c r="AA96" s="25">
        <v>0</v>
      </c>
      <c r="AB96" s="25">
        <v>0</v>
      </c>
      <c r="AC96" s="25">
        <v>0</v>
      </c>
      <c r="AD96" s="25">
        <v>0</v>
      </c>
      <c r="AE96" s="25">
        <f>SUM(AE93:AE95)</f>
        <v>20000</v>
      </c>
      <c r="AF96" s="25">
        <v>0</v>
      </c>
      <c r="AG96" s="25">
        <f t="shared" si="186"/>
        <v>6666.666666666667</v>
      </c>
      <c r="AH96" s="25">
        <f t="shared" si="186"/>
        <v>0</v>
      </c>
      <c r="AI96" s="35">
        <f t="shared" si="187"/>
        <v>15166.666666666668</v>
      </c>
    </row>
    <row r="97" spans="1:42" ht="63.9" customHeight="1" thickBot="1" x14ac:dyDescent="0.3">
      <c r="A97" s="115" t="s">
        <v>145</v>
      </c>
      <c r="B97" s="102">
        <v>12000</v>
      </c>
      <c r="C97" s="105">
        <v>12000</v>
      </c>
      <c r="D97" s="24">
        <f t="shared" ref="D97:D98" si="224">(C97/B97)*100</f>
        <v>100</v>
      </c>
      <c r="E97" s="20">
        <v>12000</v>
      </c>
      <c r="F97" s="24">
        <f t="shared" ref="F97:F99" si="225">(E97/C97)*100</f>
        <v>100</v>
      </c>
      <c r="G97" s="24">
        <v>12000</v>
      </c>
      <c r="H97" s="24">
        <f>(G97/E97)*100</f>
        <v>100</v>
      </c>
      <c r="I97" s="24">
        <f t="shared" si="215"/>
        <v>12000</v>
      </c>
      <c r="J97" s="24">
        <f>(D97+F97+H97)/3</f>
        <v>100</v>
      </c>
      <c r="K97" s="22">
        <v>12000</v>
      </c>
      <c r="L97" s="22">
        <f t="shared" si="176"/>
        <v>100</v>
      </c>
      <c r="M97" s="22">
        <v>12000</v>
      </c>
      <c r="N97" s="22">
        <f t="shared" si="157"/>
        <v>100</v>
      </c>
      <c r="O97" s="23">
        <v>12000</v>
      </c>
      <c r="P97" s="22">
        <f>O97/M97*100</f>
        <v>100</v>
      </c>
      <c r="Q97" s="22">
        <f t="shared" si="219"/>
        <v>12000</v>
      </c>
      <c r="R97" s="22">
        <f t="shared" si="219"/>
        <v>100</v>
      </c>
      <c r="S97" s="23">
        <v>12000</v>
      </c>
      <c r="T97" s="22">
        <f t="shared" si="179"/>
        <v>100</v>
      </c>
      <c r="U97" s="23">
        <v>12000</v>
      </c>
      <c r="V97" s="22">
        <f t="shared" si="222"/>
        <v>100</v>
      </c>
      <c r="W97" s="22">
        <v>12500</v>
      </c>
      <c r="X97" s="22">
        <f>W97/U97*100</f>
        <v>104.16666666666667</v>
      </c>
      <c r="Y97" s="22">
        <f t="shared" si="182"/>
        <v>12166.666666666666</v>
      </c>
      <c r="Z97" s="22">
        <f t="shared" si="189"/>
        <v>101.3888888888889</v>
      </c>
      <c r="AA97" s="22">
        <v>12500</v>
      </c>
      <c r="AB97" s="22">
        <f t="shared" si="183"/>
        <v>100</v>
      </c>
      <c r="AC97" s="22">
        <v>12500</v>
      </c>
      <c r="AD97" s="22">
        <f>AC97/AA97*100</f>
        <v>100</v>
      </c>
      <c r="AE97" s="22">
        <v>12000</v>
      </c>
      <c r="AF97" s="22">
        <f t="shared" si="185"/>
        <v>96</v>
      </c>
      <c r="AG97" s="22">
        <f t="shared" si="186"/>
        <v>12333.333333333334</v>
      </c>
      <c r="AH97" s="22">
        <f t="shared" si="186"/>
        <v>98.666666666666671</v>
      </c>
      <c r="AI97" s="34">
        <f t="shared" si="187"/>
        <v>12125</v>
      </c>
    </row>
    <row r="98" spans="1:42" ht="63.9" customHeight="1" thickBot="1" x14ac:dyDescent="0.3">
      <c r="A98" s="115" t="s">
        <v>146</v>
      </c>
      <c r="B98" s="102">
        <v>90000</v>
      </c>
      <c r="C98" s="105">
        <v>90000</v>
      </c>
      <c r="D98" s="24">
        <f t="shared" si="224"/>
        <v>100</v>
      </c>
      <c r="E98" s="20">
        <v>90000</v>
      </c>
      <c r="F98" s="24">
        <f t="shared" si="225"/>
        <v>100</v>
      </c>
      <c r="G98" s="24">
        <v>105000</v>
      </c>
      <c r="H98" s="24">
        <f>(G98/E98)*100</f>
        <v>116.66666666666667</v>
      </c>
      <c r="I98" s="24">
        <f t="shared" si="215"/>
        <v>95000</v>
      </c>
      <c r="J98" s="24">
        <f>(D98+F98+H98)/3</f>
        <v>105.55555555555556</v>
      </c>
      <c r="K98" s="22">
        <v>80000</v>
      </c>
      <c r="L98" s="22">
        <f t="shared" si="176"/>
        <v>76.19047619047619</v>
      </c>
      <c r="M98" s="22">
        <v>80000</v>
      </c>
      <c r="N98" s="22">
        <f t="shared" si="157"/>
        <v>100</v>
      </c>
      <c r="O98" s="23">
        <v>80000</v>
      </c>
      <c r="P98" s="22">
        <f>O98/M98*100</f>
        <v>100</v>
      </c>
      <c r="Q98" s="22">
        <f t="shared" si="219"/>
        <v>80000</v>
      </c>
      <c r="R98" s="22">
        <f t="shared" si="219"/>
        <v>92.063492063492063</v>
      </c>
      <c r="S98" s="23">
        <v>80000</v>
      </c>
      <c r="T98" s="22">
        <f t="shared" si="179"/>
        <v>100</v>
      </c>
      <c r="U98" s="23">
        <v>80000</v>
      </c>
      <c r="V98" s="22">
        <f t="shared" si="222"/>
        <v>100</v>
      </c>
      <c r="W98" s="22">
        <v>80000</v>
      </c>
      <c r="X98" s="22">
        <f>W98/U98*100</f>
        <v>100</v>
      </c>
      <c r="Y98" s="22">
        <f t="shared" si="182"/>
        <v>80000</v>
      </c>
      <c r="Z98" s="22">
        <f t="shared" si="189"/>
        <v>100</v>
      </c>
      <c r="AA98" s="22">
        <v>80000</v>
      </c>
      <c r="AB98" s="22">
        <f t="shared" si="183"/>
        <v>100</v>
      </c>
      <c r="AC98" s="22">
        <v>80000</v>
      </c>
      <c r="AD98" s="22">
        <f>AC98/AA98*100</f>
        <v>100</v>
      </c>
      <c r="AE98" s="22">
        <v>90000</v>
      </c>
      <c r="AF98" s="22">
        <f t="shared" si="185"/>
        <v>112.5</v>
      </c>
      <c r="AG98" s="22">
        <f t="shared" si="186"/>
        <v>83333.333333333328</v>
      </c>
      <c r="AH98" s="22">
        <f t="shared" si="186"/>
        <v>104.16666666666667</v>
      </c>
      <c r="AI98" s="34">
        <f t="shared" si="187"/>
        <v>84583.333333333328</v>
      </c>
    </row>
    <row r="99" spans="1:42" ht="63.9" customHeight="1" thickBot="1" x14ac:dyDescent="0.3">
      <c r="A99" s="115" t="s">
        <v>147</v>
      </c>
      <c r="B99" s="102">
        <v>10000</v>
      </c>
      <c r="C99" s="105">
        <v>10000</v>
      </c>
      <c r="D99" s="24">
        <f>(C99/B99)*100</f>
        <v>100</v>
      </c>
      <c r="E99" s="20">
        <v>10000</v>
      </c>
      <c r="F99" s="24">
        <f t="shared" si="225"/>
        <v>100</v>
      </c>
      <c r="G99" s="24">
        <v>13000</v>
      </c>
      <c r="H99" s="24">
        <f>(G99/E99)*100</f>
        <v>130</v>
      </c>
      <c r="I99" s="24">
        <f t="shared" si="215"/>
        <v>11000</v>
      </c>
      <c r="J99" s="24">
        <f>(D99+F99+H99)/3</f>
        <v>110</v>
      </c>
      <c r="K99" s="22">
        <v>10000</v>
      </c>
      <c r="L99" s="22">
        <f t="shared" si="176"/>
        <v>76.923076923076934</v>
      </c>
      <c r="M99" s="22">
        <v>10000</v>
      </c>
      <c r="N99" s="22">
        <f t="shared" si="157"/>
        <v>100</v>
      </c>
      <c r="O99" s="23">
        <v>10000</v>
      </c>
      <c r="P99" s="22">
        <f>O99/M99*100</f>
        <v>100</v>
      </c>
      <c r="Q99" s="22">
        <f t="shared" si="219"/>
        <v>10000</v>
      </c>
      <c r="R99" s="22">
        <f t="shared" si="219"/>
        <v>92.307692307692307</v>
      </c>
      <c r="S99" s="23">
        <v>10000</v>
      </c>
      <c r="T99" s="22">
        <f t="shared" si="179"/>
        <v>100</v>
      </c>
      <c r="U99" s="23">
        <v>10000</v>
      </c>
      <c r="V99" s="22">
        <f t="shared" si="222"/>
        <v>100</v>
      </c>
      <c r="W99" s="22">
        <v>10000</v>
      </c>
      <c r="X99" s="22">
        <f>W99/U99*100</f>
        <v>100</v>
      </c>
      <c r="Y99" s="22">
        <f t="shared" si="182"/>
        <v>10000</v>
      </c>
      <c r="Z99" s="22">
        <f t="shared" si="189"/>
        <v>100</v>
      </c>
      <c r="AA99" s="22">
        <v>10000</v>
      </c>
      <c r="AB99" s="22">
        <f t="shared" si="183"/>
        <v>100</v>
      </c>
      <c r="AC99" s="22">
        <v>10000</v>
      </c>
      <c r="AD99" s="22">
        <f>AC99/AA99*100</f>
        <v>100</v>
      </c>
      <c r="AE99" s="22">
        <v>10000</v>
      </c>
      <c r="AF99" s="22">
        <f t="shared" si="185"/>
        <v>100</v>
      </c>
      <c r="AG99" s="22">
        <f t="shared" si="186"/>
        <v>10000</v>
      </c>
      <c r="AH99" s="22">
        <f t="shared" si="186"/>
        <v>100</v>
      </c>
      <c r="AI99" s="34">
        <f t="shared" si="187"/>
        <v>10250</v>
      </c>
    </row>
    <row r="100" spans="1:42" ht="63.9" customHeight="1" thickBot="1" x14ac:dyDescent="0.3">
      <c r="A100" s="109" t="s">
        <v>14</v>
      </c>
      <c r="B100" s="79">
        <f>SUM(B97:B99)</f>
        <v>112000</v>
      </c>
      <c r="C100" s="79">
        <f>SUM(C97:C99)</f>
        <v>112000</v>
      </c>
      <c r="D100" s="80">
        <f>(C100/B100)*100</f>
        <v>100</v>
      </c>
      <c r="E100" s="79">
        <f>SUM(E97:E99)</f>
        <v>112000</v>
      </c>
      <c r="F100" s="80">
        <f>(E100/C100)*100</f>
        <v>100</v>
      </c>
      <c r="G100" s="80">
        <f>SUM(G97:G99)</f>
        <v>130000</v>
      </c>
      <c r="H100" s="80">
        <f>(G100/E100)*100</f>
        <v>116.07142857142858</v>
      </c>
      <c r="I100" s="80">
        <f t="shared" si="215"/>
        <v>118000</v>
      </c>
      <c r="J100" s="80">
        <f>(D100+F100+H100)/3</f>
        <v>105.35714285714285</v>
      </c>
      <c r="K100" s="25">
        <f>SUM(K97:K99)</f>
        <v>102000</v>
      </c>
      <c r="L100" s="25">
        <f t="shared" si="176"/>
        <v>78.461538461538467</v>
      </c>
      <c r="M100" s="25">
        <f>SUM(M97:M99)</f>
        <v>102000</v>
      </c>
      <c r="N100" s="25">
        <f t="shared" si="157"/>
        <v>100</v>
      </c>
      <c r="O100" s="26">
        <f>SUM(O97:O99)</f>
        <v>102000</v>
      </c>
      <c r="P100" s="25">
        <f>O100/M100*100</f>
        <v>100</v>
      </c>
      <c r="Q100" s="25">
        <f t="shared" si="219"/>
        <v>102000</v>
      </c>
      <c r="R100" s="25">
        <f t="shared" si="219"/>
        <v>92.820512820512818</v>
      </c>
      <c r="S100" s="26">
        <f>SUM(S97:S99)</f>
        <v>102000</v>
      </c>
      <c r="T100" s="25">
        <f t="shared" si="179"/>
        <v>100</v>
      </c>
      <c r="U100" s="26">
        <f>SUM(U97:U99)</f>
        <v>102000</v>
      </c>
      <c r="V100" s="25">
        <f t="shared" si="222"/>
        <v>100</v>
      </c>
      <c r="W100" s="25">
        <f>SUM(W97:W99)</f>
        <v>102500</v>
      </c>
      <c r="X100" s="25">
        <f>W100/U100*100</f>
        <v>100.49019607843137</v>
      </c>
      <c r="Y100" s="25">
        <f t="shared" si="182"/>
        <v>102166.66666666667</v>
      </c>
      <c r="Z100" s="25">
        <f t="shared" si="189"/>
        <v>100.16339869281046</v>
      </c>
      <c r="AA100" s="25">
        <f>SUM(AA97:AA99)</f>
        <v>102500</v>
      </c>
      <c r="AB100" s="25">
        <f t="shared" si="183"/>
        <v>100</v>
      </c>
      <c r="AC100" s="25">
        <f>SUM(AC97:AC99)</f>
        <v>102500</v>
      </c>
      <c r="AD100" s="25">
        <f>AC100/AA100*100</f>
        <v>100</v>
      </c>
      <c r="AE100" s="25">
        <f>SUM(AE97:AE99)</f>
        <v>112000</v>
      </c>
      <c r="AF100" s="25">
        <f t="shared" si="185"/>
        <v>109.26829268292684</v>
      </c>
      <c r="AG100" s="25">
        <f t="shared" si="186"/>
        <v>105666.66666666667</v>
      </c>
      <c r="AH100" s="25">
        <f t="shared" si="186"/>
        <v>103.08943089430893</v>
      </c>
      <c r="AI100" s="35">
        <f t="shared" si="187"/>
        <v>106958.33333333334</v>
      </c>
    </row>
    <row r="101" spans="1:42" ht="63.75" customHeight="1" thickBot="1" x14ac:dyDescent="0.3">
      <c r="A101" s="154" t="s">
        <v>148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8"/>
    </row>
    <row r="102" spans="1:42" ht="63.75" customHeight="1" thickBot="1" x14ac:dyDescent="0.3">
      <c r="A102" s="115" t="s">
        <v>199</v>
      </c>
      <c r="B102" s="102">
        <v>0</v>
      </c>
      <c r="C102" s="105">
        <v>0</v>
      </c>
      <c r="D102" s="20">
        <v>0</v>
      </c>
      <c r="E102" s="20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f t="shared" ref="Y102:Y105" si="226">(S102+U102+W102)/3</f>
        <v>0</v>
      </c>
      <c r="Z102" s="22">
        <f>(X102+V102+T102)/3</f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f t="shared" ref="AG102:AH105" si="227">(AA102+AC102+AE102)/3</f>
        <v>0</v>
      </c>
      <c r="AH102" s="22">
        <f t="shared" si="227"/>
        <v>0</v>
      </c>
      <c r="AI102" s="34">
        <f t="shared" ref="AI102:AI105" si="228">(I102+Q102+Y102+AG102)/4</f>
        <v>0</v>
      </c>
    </row>
    <row r="103" spans="1:42" ht="63.9" customHeight="1" thickBot="1" x14ac:dyDescent="0.3">
      <c r="A103" s="115" t="s">
        <v>302</v>
      </c>
      <c r="B103" s="102">
        <v>280000</v>
      </c>
      <c r="C103" s="105">
        <v>280000</v>
      </c>
      <c r="D103" s="20">
        <f t="shared" ref="D103:D105" si="229">(C103/B103)*100</f>
        <v>100</v>
      </c>
      <c r="E103" s="20">
        <v>280000</v>
      </c>
      <c r="F103" s="24">
        <f>(E103/C103)*100</f>
        <v>100</v>
      </c>
      <c r="G103" s="24">
        <v>285000</v>
      </c>
      <c r="H103" s="24">
        <f>(G103/E103)*100</f>
        <v>101.78571428571428</v>
      </c>
      <c r="I103" s="24">
        <f t="shared" ref="I103:J108" si="230">(C103+E103+G103)/3</f>
        <v>281666.66666666669</v>
      </c>
      <c r="J103" s="24">
        <f t="shared" si="230"/>
        <v>100.59523809523809</v>
      </c>
      <c r="K103" s="22">
        <v>230000</v>
      </c>
      <c r="L103" s="22">
        <f t="shared" ref="L103:L105" si="231">(K103/G103)*100</f>
        <v>80.701754385964904</v>
      </c>
      <c r="M103" s="22">
        <v>230000</v>
      </c>
      <c r="N103" s="22">
        <f t="shared" si="157"/>
        <v>100</v>
      </c>
      <c r="O103" s="23">
        <v>230000</v>
      </c>
      <c r="P103" s="22">
        <f>O103/M103*100</f>
        <v>100</v>
      </c>
      <c r="Q103" s="22">
        <f t="shared" ref="Q103:R105" si="232">(K103+M103+O103)/3</f>
        <v>230000</v>
      </c>
      <c r="R103" s="22">
        <f>(L103+N103+P103)/3</f>
        <v>93.567251461988306</v>
      </c>
      <c r="S103" s="23">
        <v>230000</v>
      </c>
      <c r="T103" s="22">
        <f t="shared" ref="T103:T104" si="233">S103/O103*100</f>
        <v>100</v>
      </c>
      <c r="U103" s="23">
        <v>230000</v>
      </c>
      <c r="V103" s="22">
        <f t="shared" ref="V103:V105" si="234">U103/S103*100</f>
        <v>100</v>
      </c>
      <c r="W103" s="22">
        <v>250000</v>
      </c>
      <c r="X103" s="22">
        <f>W103/U103*100</f>
        <v>108.69565217391303</v>
      </c>
      <c r="Y103" s="22">
        <f t="shared" si="226"/>
        <v>236666.66666666666</v>
      </c>
      <c r="Z103" s="22">
        <f>(X103+V103+T103)/3</f>
        <v>102.89855072463767</v>
      </c>
      <c r="AA103" s="22">
        <v>250000</v>
      </c>
      <c r="AB103" s="22">
        <f t="shared" ref="AB103:AB105" si="235">(AA103/W103)*100</f>
        <v>100</v>
      </c>
      <c r="AC103" s="22">
        <v>250000</v>
      </c>
      <c r="AD103" s="22">
        <f>AC103/AA103*100</f>
        <v>100</v>
      </c>
      <c r="AE103" s="22">
        <v>280000</v>
      </c>
      <c r="AF103" s="22">
        <f t="shared" ref="AF103:AF105" si="236">AE103/AC103*100</f>
        <v>112.00000000000001</v>
      </c>
      <c r="AG103" s="22">
        <f t="shared" si="227"/>
        <v>260000</v>
      </c>
      <c r="AH103" s="22">
        <f t="shared" si="227"/>
        <v>104</v>
      </c>
      <c r="AI103" s="34">
        <f t="shared" si="228"/>
        <v>252083.33333333334</v>
      </c>
    </row>
    <row r="104" spans="1:42" ht="63.9" customHeight="1" thickBot="1" x14ac:dyDescent="0.3">
      <c r="A104" s="115" t="s">
        <v>303</v>
      </c>
      <c r="B104" s="102">
        <v>275000</v>
      </c>
      <c r="C104" s="105">
        <v>275000</v>
      </c>
      <c r="D104" s="20">
        <f t="shared" si="229"/>
        <v>100</v>
      </c>
      <c r="E104" s="20">
        <v>275000</v>
      </c>
      <c r="F104" s="24">
        <f>(E104/C104)*100</f>
        <v>100</v>
      </c>
      <c r="G104" s="24">
        <v>275000</v>
      </c>
      <c r="H104" s="24">
        <f>(G104/E104)*100</f>
        <v>100</v>
      </c>
      <c r="I104" s="24">
        <f t="shared" si="230"/>
        <v>275000</v>
      </c>
      <c r="J104" s="24">
        <f t="shared" si="230"/>
        <v>100</v>
      </c>
      <c r="K104" s="22">
        <v>250000</v>
      </c>
      <c r="L104" s="22">
        <f t="shared" si="231"/>
        <v>90.909090909090907</v>
      </c>
      <c r="M104" s="22">
        <v>250000</v>
      </c>
      <c r="N104" s="22">
        <f t="shared" si="157"/>
        <v>100</v>
      </c>
      <c r="O104" s="23">
        <v>220000</v>
      </c>
      <c r="P104" s="22">
        <f>O104/M104*100</f>
        <v>88</v>
      </c>
      <c r="Q104" s="22">
        <f t="shared" si="232"/>
        <v>240000</v>
      </c>
      <c r="R104" s="22">
        <f t="shared" si="232"/>
        <v>92.969696969696955</v>
      </c>
      <c r="S104" s="23">
        <v>220000</v>
      </c>
      <c r="T104" s="22">
        <f t="shared" si="233"/>
        <v>100</v>
      </c>
      <c r="U104" s="23">
        <v>220000</v>
      </c>
      <c r="V104" s="22">
        <f t="shared" si="234"/>
        <v>100</v>
      </c>
      <c r="W104" s="22">
        <v>280000</v>
      </c>
      <c r="X104" s="22">
        <f>W104/U104*100</f>
        <v>127.27272727272727</v>
      </c>
      <c r="Y104" s="22">
        <f t="shared" si="226"/>
        <v>240000</v>
      </c>
      <c r="Z104" s="22">
        <f>(X104+V104+T104)/3</f>
        <v>109.09090909090908</v>
      </c>
      <c r="AA104" s="22">
        <v>280000</v>
      </c>
      <c r="AB104" s="22">
        <f t="shared" si="235"/>
        <v>100</v>
      </c>
      <c r="AC104" s="22">
        <v>280000</v>
      </c>
      <c r="AD104" s="22">
        <f>AC104/AA104*100</f>
        <v>100</v>
      </c>
      <c r="AE104" s="22">
        <v>275000</v>
      </c>
      <c r="AF104" s="22">
        <f t="shared" si="236"/>
        <v>98.214285714285708</v>
      </c>
      <c r="AG104" s="22">
        <f t="shared" si="227"/>
        <v>278333.33333333331</v>
      </c>
      <c r="AH104" s="22">
        <f t="shared" si="227"/>
        <v>99.404761904761912</v>
      </c>
      <c r="AI104" s="34">
        <f t="shared" si="228"/>
        <v>258333.33333333331</v>
      </c>
    </row>
    <row r="105" spans="1:42" ht="63.9" customHeight="1" thickBot="1" x14ac:dyDescent="0.3">
      <c r="A105" s="109" t="s">
        <v>14</v>
      </c>
      <c r="B105" s="79">
        <f>SUM(B102:B104)</f>
        <v>555000</v>
      </c>
      <c r="C105" s="79">
        <f>SUM(C102:C104)</f>
        <v>555000</v>
      </c>
      <c r="D105" s="79">
        <f t="shared" si="229"/>
        <v>100</v>
      </c>
      <c r="E105" s="79">
        <f>SUM(E102:E104)</f>
        <v>555000</v>
      </c>
      <c r="F105" s="80">
        <f>(E105/C105)*100</f>
        <v>100</v>
      </c>
      <c r="G105" s="80">
        <f>SUM(G102:G104)</f>
        <v>560000</v>
      </c>
      <c r="H105" s="80">
        <f>(G105/E105)*100</f>
        <v>100.90090090090089</v>
      </c>
      <c r="I105" s="80">
        <f t="shared" si="230"/>
        <v>556666.66666666663</v>
      </c>
      <c r="J105" s="80">
        <f t="shared" si="230"/>
        <v>100.30030030030029</v>
      </c>
      <c r="K105" s="25">
        <f>SUM(K102:K104)</f>
        <v>480000</v>
      </c>
      <c r="L105" s="25">
        <f t="shared" si="231"/>
        <v>85.714285714285708</v>
      </c>
      <c r="M105" s="25">
        <f>SUM(M102:M104)</f>
        <v>480000</v>
      </c>
      <c r="N105" s="25">
        <f t="shared" si="157"/>
        <v>100</v>
      </c>
      <c r="O105" s="25">
        <f>SUM(O102:O104)</f>
        <v>450000</v>
      </c>
      <c r="P105" s="25">
        <f>O105/M105*100</f>
        <v>93.75</v>
      </c>
      <c r="Q105" s="25">
        <f t="shared" si="232"/>
        <v>470000</v>
      </c>
      <c r="R105" s="25">
        <f t="shared" si="232"/>
        <v>93.154761904761912</v>
      </c>
      <c r="S105" s="25">
        <f t="shared" ref="S105" si="237">SUM(S102:S104)</f>
        <v>450000</v>
      </c>
      <c r="T105" s="25">
        <f>S105/O105*100</f>
        <v>100</v>
      </c>
      <c r="U105" s="25">
        <f t="shared" ref="U105" si="238">SUM(U102:U104)</f>
        <v>450000</v>
      </c>
      <c r="V105" s="25">
        <f t="shared" si="234"/>
        <v>100</v>
      </c>
      <c r="W105" s="25">
        <f>SUM(W102:W104)</f>
        <v>530000</v>
      </c>
      <c r="X105" s="25">
        <f>W105/U105*100</f>
        <v>117.77777777777779</v>
      </c>
      <c r="Y105" s="25">
        <f t="shared" si="226"/>
        <v>476666.66666666669</v>
      </c>
      <c r="Z105" s="25">
        <f>(X105+V105+T105)/3</f>
        <v>105.92592592592592</v>
      </c>
      <c r="AA105" s="25">
        <f>SUM(AA102:AA104)</f>
        <v>530000</v>
      </c>
      <c r="AB105" s="25">
        <f t="shared" si="235"/>
        <v>100</v>
      </c>
      <c r="AC105" s="25">
        <f>SUM(AC102:AC104)</f>
        <v>530000</v>
      </c>
      <c r="AD105" s="25">
        <f>AC105/AA105*100</f>
        <v>100</v>
      </c>
      <c r="AE105" s="25">
        <f>SUM(AE102:AE104)</f>
        <v>555000</v>
      </c>
      <c r="AF105" s="25">
        <f t="shared" si="236"/>
        <v>104.71698113207549</v>
      </c>
      <c r="AG105" s="25">
        <f t="shared" si="227"/>
        <v>538333.33333333337</v>
      </c>
      <c r="AH105" s="25">
        <f t="shared" si="227"/>
        <v>101.57232704402516</v>
      </c>
      <c r="AI105" s="35">
        <f t="shared" si="228"/>
        <v>510416.66666666663</v>
      </c>
    </row>
    <row r="106" spans="1:42" ht="61.5" customHeight="1" thickBot="1" x14ac:dyDescent="0.3">
      <c r="A106" s="154" t="s">
        <v>293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8"/>
    </row>
    <row r="107" spans="1:42" ht="63" customHeight="1" thickBot="1" x14ac:dyDescent="0.3">
      <c r="A107" s="115" t="s">
        <v>304</v>
      </c>
      <c r="B107" s="102">
        <v>1531</v>
      </c>
      <c r="C107" s="105">
        <v>1549</v>
      </c>
      <c r="D107" s="20">
        <f t="shared" ref="D107:D108" si="239">(C107/B107)*100</f>
        <v>101.17570215545395</v>
      </c>
      <c r="E107" s="20">
        <v>1625</v>
      </c>
      <c r="F107" s="24">
        <f t="shared" ref="F107:F108" si="240">(E107/C107)*100</f>
        <v>104.90639122014203</v>
      </c>
      <c r="G107" s="24">
        <v>1653</v>
      </c>
      <c r="H107" s="24">
        <f t="shared" ref="H107:H108" si="241">(G107/E107)*100</f>
        <v>101.72307692307692</v>
      </c>
      <c r="I107" s="24">
        <f t="shared" si="230"/>
        <v>1609</v>
      </c>
      <c r="J107" s="24">
        <f t="shared" ref="J107:J108" si="242">(D107+F107+H107)/3</f>
        <v>102.60172343289098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4"/>
    </row>
    <row r="108" spans="1:42" ht="63" customHeight="1" thickBot="1" x14ac:dyDescent="0.3">
      <c r="A108" s="116" t="s">
        <v>305</v>
      </c>
      <c r="B108" s="117">
        <v>1524</v>
      </c>
      <c r="C108" s="107">
        <v>1534</v>
      </c>
      <c r="D108" s="36">
        <f t="shared" si="239"/>
        <v>100.65616797900263</v>
      </c>
      <c r="E108" s="36">
        <v>1632</v>
      </c>
      <c r="F108" s="57">
        <f t="shared" si="240"/>
        <v>106.38852672750978</v>
      </c>
      <c r="G108" s="57">
        <v>1644</v>
      </c>
      <c r="H108" s="57">
        <f t="shared" si="241"/>
        <v>100.73529411764706</v>
      </c>
      <c r="I108" s="24">
        <f t="shared" si="230"/>
        <v>1603.3333333333333</v>
      </c>
      <c r="J108" s="57">
        <f t="shared" si="242"/>
        <v>102.59332960805317</v>
      </c>
      <c r="K108" s="37"/>
      <c r="L108" s="37"/>
      <c r="M108" s="37"/>
      <c r="N108" s="37"/>
      <c r="O108" s="38"/>
      <c r="P108" s="37"/>
      <c r="Q108" s="37"/>
      <c r="R108" s="37"/>
      <c r="S108" s="38"/>
      <c r="T108" s="37"/>
      <c r="U108" s="38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9"/>
    </row>
    <row r="109" spans="1:42" ht="46.2" thickTop="1" x14ac:dyDescent="0.75"/>
    <row r="111" spans="1:42" x14ac:dyDescent="0.75">
      <c r="AP111" t="s">
        <v>150</v>
      </c>
    </row>
  </sheetData>
  <mergeCells count="19">
    <mergeCell ref="A3:AI3"/>
    <mergeCell ref="A6:AI6"/>
    <mergeCell ref="A7:AI7"/>
    <mergeCell ref="A14:AI14"/>
    <mergeCell ref="A1:AI1"/>
    <mergeCell ref="A106:AI106"/>
    <mergeCell ref="A55:AI55"/>
    <mergeCell ref="A65:AI65"/>
    <mergeCell ref="A101:AI101"/>
    <mergeCell ref="A19:AI19"/>
    <mergeCell ref="A23:AI23"/>
    <mergeCell ref="A27:AI27"/>
    <mergeCell ref="A33:AI33"/>
    <mergeCell ref="A34:AI34"/>
    <mergeCell ref="A35:AI35"/>
    <mergeCell ref="A40:AI40"/>
    <mergeCell ref="A45:AI45"/>
    <mergeCell ref="A50:AI50"/>
    <mergeCell ref="A54:AI54"/>
  </mergeCells>
  <pageMargins left="0.11811023622047245" right="0.19685039370078741" top="1.4173228346456694" bottom="7.874015748031496E-2" header="0.35433070866141736" footer="0.31496062992125984"/>
  <pageSetup paperSize="9" scale="25" orientation="portrait" r:id="rId1"/>
  <headerFooter>
    <oddHeader xml:space="preserve">&amp;L  ا&amp;C&amp;G&amp;R&amp;"-,غامق"&amp;48       الجـمهورية اليــمـنية
       مــحــافــظـة  تــــعـــز 
    فرع الجهاز المركزي للاحصاء </oddHeader>
  </headerFooter>
  <rowBreaks count="3" manualBreakCount="3">
    <brk id="26" max="16383" man="1"/>
    <brk id="53" max="16383" man="1"/>
    <brk id="80" max="16383" man="1"/>
  </rowBreaks>
  <colBreaks count="1" manualBreakCount="1">
    <brk id="10" max="107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8</vt:i4>
      </vt:variant>
    </vt:vector>
  </HeadingPairs>
  <TitlesOfParts>
    <vt:vector size="12" baseType="lpstr">
      <vt:lpstr>ورقة1</vt:lpstr>
      <vt:lpstr>ورقة2</vt:lpstr>
      <vt:lpstr>ورقة3</vt:lpstr>
      <vt:lpstr>ورقة4</vt:lpstr>
      <vt:lpstr>ورقة1!Print_Area</vt:lpstr>
      <vt:lpstr>ورقة2!Print_Area</vt:lpstr>
      <vt:lpstr>ورقة3!Print_Area</vt:lpstr>
      <vt:lpstr>ورقة4!Print_Area</vt:lpstr>
      <vt:lpstr>ورقة1!Print_Titles</vt:lpstr>
      <vt:lpstr>ورقة2!Print_Titles</vt:lpstr>
      <vt:lpstr>ورقة3!Print_Titles</vt:lpstr>
      <vt:lpstr>ورقة4!Print_Titles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Maher</cp:lastModifiedBy>
  <cp:lastPrinted>2024-02-01T14:58:26Z</cp:lastPrinted>
  <dcterms:created xsi:type="dcterms:W3CDTF">2015-03-17T07:21:39Z</dcterms:created>
  <dcterms:modified xsi:type="dcterms:W3CDTF">2024-03-27T20:24:16Z</dcterms:modified>
</cp:coreProperties>
</file>