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7520" windowHeight="11160" activeTab="3"/>
  </bookViews>
  <sheets>
    <sheet name="ورقة1" sheetId="2" r:id="rId1"/>
    <sheet name="ورقة2" sheetId="3" r:id="rId2"/>
    <sheet name="ورقة3" sheetId="4" r:id="rId3"/>
    <sheet name="ورقة4" sheetId="5" r:id="rId4"/>
  </sheets>
  <definedNames>
    <definedName name="_xlnm.Print_Area" localSheetId="0">ورقة1!$A$1:$S$56</definedName>
    <definedName name="_xlnm.Print_Area" localSheetId="1">ورقة2!$A$1:$S$53</definedName>
    <definedName name="_xlnm.Print_Area" localSheetId="2">ورقة3!$A$1:$S$94</definedName>
    <definedName name="_xlnm.Print_Area" localSheetId="3">ورقة4!$A$1:$R$111</definedName>
    <definedName name="_xlnm.Print_Titles" localSheetId="0">ورقة1!$2:$2</definedName>
    <definedName name="_xlnm.Print_Titles" localSheetId="1">ورقة2!$2:$2</definedName>
    <definedName name="_xlnm.Print_Titles" localSheetId="2">ورقة3!$2:$2</definedName>
    <definedName name="_xlnm.Print_Titles" localSheetId="3">ورقة4!$2:$2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8" i="5" l="1"/>
  <c r="Q103" i="5" l="1"/>
  <c r="P103" i="5"/>
  <c r="R103" i="5" s="1"/>
  <c r="Q102" i="5"/>
  <c r="P102" i="5"/>
  <c r="R102" i="5" s="1"/>
  <c r="P13" i="5"/>
  <c r="O13" i="5"/>
  <c r="N13" i="5"/>
  <c r="R13" i="5" s="1"/>
  <c r="M13" i="5"/>
  <c r="Q13" i="5" s="1"/>
  <c r="Q12" i="5"/>
  <c r="P12" i="5"/>
  <c r="R12" i="5" s="1"/>
  <c r="N12" i="5"/>
  <c r="Q11" i="5"/>
  <c r="P11" i="5"/>
  <c r="R11" i="5" s="1"/>
  <c r="N11" i="5"/>
  <c r="R10" i="5"/>
  <c r="Q10" i="5"/>
  <c r="Q9" i="5"/>
  <c r="P9" i="5"/>
  <c r="R9" i="5" s="1"/>
  <c r="N9" i="5"/>
  <c r="Q8" i="5"/>
  <c r="P8" i="5"/>
  <c r="R8" i="5" s="1"/>
  <c r="N8" i="5"/>
  <c r="Q62" i="4"/>
  <c r="P62" i="4"/>
  <c r="N62" i="4"/>
  <c r="L62" i="4"/>
  <c r="R62" i="4" s="1"/>
  <c r="O62" i="4" l="1"/>
  <c r="S62" i="4" s="1"/>
  <c r="Q111" i="5"/>
  <c r="P111" i="5"/>
  <c r="N111" i="5"/>
  <c r="R111" i="5" s="1"/>
  <c r="Q110" i="5"/>
  <c r="P110" i="5"/>
  <c r="N110" i="5"/>
  <c r="R110" i="5" s="1"/>
  <c r="O108" i="5"/>
  <c r="P108" i="5" s="1"/>
  <c r="M108" i="5"/>
  <c r="N108" i="5" s="1"/>
  <c r="R108" i="5" s="1"/>
  <c r="Q107" i="5"/>
  <c r="P107" i="5"/>
  <c r="N107" i="5"/>
  <c r="R107" i="5" s="1"/>
  <c r="Q106" i="5"/>
  <c r="P106" i="5"/>
  <c r="N106" i="5"/>
  <c r="R106" i="5" s="1"/>
  <c r="R105" i="5"/>
  <c r="Q105" i="5"/>
  <c r="H103" i="5"/>
  <c r="F103" i="5"/>
  <c r="D103" i="5"/>
  <c r="I103" i="5"/>
  <c r="J102" i="5"/>
  <c r="I102" i="5"/>
  <c r="H102" i="5"/>
  <c r="F102" i="5"/>
  <c r="D102" i="5"/>
  <c r="B13" i="5"/>
  <c r="D13" i="5" s="1"/>
  <c r="J13" i="5" s="1"/>
  <c r="C13" i="5"/>
  <c r="E13" i="5"/>
  <c r="F13" i="5"/>
  <c r="G13" i="5"/>
  <c r="H13" i="5"/>
  <c r="I13" i="5"/>
  <c r="O100" i="5"/>
  <c r="P100" i="5" s="1"/>
  <c r="M100" i="5"/>
  <c r="N100" i="5" s="1"/>
  <c r="R100" i="5" s="1"/>
  <c r="Q99" i="5"/>
  <c r="P99" i="5"/>
  <c r="N99" i="5"/>
  <c r="R99" i="5" s="1"/>
  <c r="Q98" i="5"/>
  <c r="P98" i="5"/>
  <c r="N98" i="5"/>
  <c r="R98" i="5" s="1"/>
  <c r="Q97" i="5"/>
  <c r="P97" i="5"/>
  <c r="N97" i="5"/>
  <c r="R97" i="5" s="1"/>
  <c r="O96" i="5"/>
  <c r="P96" i="5" s="1"/>
  <c r="M96" i="5"/>
  <c r="N96" i="5" s="1"/>
  <c r="R96" i="5" s="1"/>
  <c r="R95" i="5"/>
  <c r="Q95" i="5"/>
  <c r="R94" i="5"/>
  <c r="Q94" i="5"/>
  <c r="Q93" i="5"/>
  <c r="P93" i="5"/>
  <c r="N93" i="5"/>
  <c r="R93" i="5" s="1"/>
  <c r="O92" i="5"/>
  <c r="Q92" i="5" s="1"/>
  <c r="M92" i="5"/>
  <c r="Q91" i="5"/>
  <c r="P91" i="5"/>
  <c r="R91" i="5" s="1"/>
  <c r="O90" i="5"/>
  <c r="Q90" i="5" s="1"/>
  <c r="M90" i="5"/>
  <c r="Q89" i="5"/>
  <c r="P89" i="5"/>
  <c r="R89" i="5" s="1"/>
  <c r="N89" i="5"/>
  <c r="P88" i="5"/>
  <c r="O88" i="5"/>
  <c r="N88" i="5"/>
  <c r="R88" i="5" s="1"/>
  <c r="M88" i="5"/>
  <c r="Q88" i="5" s="1"/>
  <c r="R87" i="5"/>
  <c r="Q87" i="5"/>
  <c r="Q86" i="5"/>
  <c r="P86" i="5"/>
  <c r="R86" i="5" s="1"/>
  <c r="N86" i="5"/>
  <c r="P85" i="5"/>
  <c r="O85" i="5"/>
  <c r="N85" i="5"/>
  <c r="R85" i="5" s="1"/>
  <c r="M85" i="5"/>
  <c r="Q85" i="5" s="1"/>
  <c r="R84" i="5"/>
  <c r="Q84" i="5"/>
  <c r="P84" i="5"/>
  <c r="N84" i="5"/>
  <c r="R83" i="5"/>
  <c r="Q83" i="5"/>
  <c r="P83" i="5"/>
  <c r="N83" i="5"/>
  <c r="P82" i="5"/>
  <c r="O82" i="5"/>
  <c r="N82" i="5"/>
  <c r="R82" i="5" s="1"/>
  <c r="M82" i="5"/>
  <c r="Q82" i="5" s="1"/>
  <c r="Q81" i="5"/>
  <c r="P81" i="5"/>
  <c r="R81" i="5" s="1"/>
  <c r="N81" i="5"/>
  <c r="P80" i="5"/>
  <c r="O80" i="5"/>
  <c r="N80" i="5"/>
  <c r="R80" i="5" s="1"/>
  <c r="M80" i="5"/>
  <c r="Q80" i="5" s="1"/>
  <c r="R79" i="5"/>
  <c r="Q79" i="5"/>
  <c r="P79" i="5"/>
  <c r="N79" i="5"/>
  <c r="R78" i="5"/>
  <c r="Q78" i="5"/>
  <c r="P78" i="5"/>
  <c r="N78" i="5"/>
  <c r="O77" i="5"/>
  <c r="N77" i="5"/>
  <c r="M77" i="5"/>
  <c r="Q77" i="5" s="1"/>
  <c r="Q76" i="5"/>
  <c r="P76" i="5"/>
  <c r="N76" i="5"/>
  <c r="R76" i="5" s="1"/>
  <c r="Q75" i="5"/>
  <c r="P75" i="5"/>
  <c r="N75" i="5"/>
  <c r="R75" i="5" s="1"/>
  <c r="Q74" i="5"/>
  <c r="P74" i="5"/>
  <c r="N74" i="5"/>
  <c r="R74" i="5" s="1"/>
  <c r="P73" i="5"/>
  <c r="O73" i="5"/>
  <c r="M73" i="5"/>
  <c r="N73" i="5" s="1"/>
  <c r="R73" i="5" s="1"/>
  <c r="R72" i="5"/>
  <c r="Q72" i="5"/>
  <c r="P72" i="5"/>
  <c r="N72" i="5"/>
  <c r="R71" i="5"/>
  <c r="Q71" i="5"/>
  <c r="P71" i="5"/>
  <c r="N71" i="5"/>
  <c r="O70" i="5"/>
  <c r="P70" i="5" s="1"/>
  <c r="M70" i="5"/>
  <c r="Q70" i="5" s="1"/>
  <c r="Q69" i="5"/>
  <c r="P69" i="5"/>
  <c r="N69" i="5"/>
  <c r="R69" i="5" s="1"/>
  <c r="O68" i="5"/>
  <c r="P68" i="5" s="1"/>
  <c r="M68" i="5"/>
  <c r="N68" i="5" s="1"/>
  <c r="R67" i="5"/>
  <c r="Q67" i="5"/>
  <c r="P67" i="5"/>
  <c r="N67" i="5"/>
  <c r="R66" i="5"/>
  <c r="Q66" i="5"/>
  <c r="P66" i="5"/>
  <c r="N66" i="5"/>
  <c r="P64" i="5"/>
  <c r="O64" i="5"/>
  <c r="N64" i="5"/>
  <c r="R64" i="5" s="1"/>
  <c r="M64" i="5"/>
  <c r="Q64" i="5" s="1"/>
  <c r="Q63" i="5"/>
  <c r="P63" i="5"/>
  <c r="R63" i="5" s="1"/>
  <c r="N63" i="5"/>
  <c r="Q62" i="5"/>
  <c r="P62" i="5"/>
  <c r="R62" i="5" s="1"/>
  <c r="N62" i="5"/>
  <c r="Q61" i="5"/>
  <c r="P61" i="5"/>
  <c r="R61" i="5" s="1"/>
  <c r="N61" i="5"/>
  <c r="Q60" i="5"/>
  <c r="P60" i="5"/>
  <c r="R60" i="5" s="1"/>
  <c r="N60" i="5"/>
  <c r="Q59" i="5"/>
  <c r="P59" i="5"/>
  <c r="R59" i="5" s="1"/>
  <c r="N59" i="5"/>
  <c r="Q58" i="5"/>
  <c r="P58" i="5"/>
  <c r="R58" i="5" s="1"/>
  <c r="N58" i="5"/>
  <c r="Q57" i="5"/>
  <c r="P57" i="5"/>
  <c r="R57" i="5" s="1"/>
  <c r="N57" i="5"/>
  <c r="Q56" i="5"/>
  <c r="P56" i="5"/>
  <c r="R56" i="5" s="1"/>
  <c r="N56" i="5"/>
  <c r="P53" i="5"/>
  <c r="O53" i="5"/>
  <c r="N53" i="5"/>
  <c r="R53" i="5" s="1"/>
  <c r="M53" i="5"/>
  <c r="Q53" i="5" s="1"/>
  <c r="Q52" i="5"/>
  <c r="P52" i="5"/>
  <c r="R52" i="5" s="1"/>
  <c r="N52" i="5"/>
  <c r="Q51" i="5"/>
  <c r="P51" i="5"/>
  <c r="R51" i="5" s="1"/>
  <c r="N51" i="5"/>
  <c r="P49" i="5"/>
  <c r="O49" i="5"/>
  <c r="N49" i="5"/>
  <c r="R49" i="5" s="1"/>
  <c r="M49" i="5"/>
  <c r="Q49" i="5" s="1"/>
  <c r="Q48" i="5"/>
  <c r="P48" i="5"/>
  <c r="R48" i="5" s="1"/>
  <c r="N48" i="5"/>
  <c r="Q47" i="5"/>
  <c r="P47" i="5"/>
  <c r="R47" i="5" s="1"/>
  <c r="N47" i="5"/>
  <c r="R46" i="5"/>
  <c r="Q46" i="5"/>
  <c r="P44" i="5"/>
  <c r="O44" i="5"/>
  <c r="N44" i="5"/>
  <c r="R44" i="5" s="1"/>
  <c r="M44" i="5"/>
  <c r="Q44" i="5" s="1"/>
  <c r="R43" i="5"/>
  <c r="Q43" i="5"/>
  <c r="Q42" i="5"/>
  <c r="P42" i="5"/>
  <c r="R42" i="5" s="1"/>
  <c r="N42" i="5"/>
  <c r="Q41" i="5"/>
  <c r="P41" i="5"/>
  <c r="R41" i="5" s="1"/>
  <c r="N41" i="5"/>
  <c r="P39" i="5"/>
  <c r="O39" i="5"/>
  <c r="N39" i="5"/>
  <c r="R39" i="5" s="1"/>
  <c r="M39" i="5"/>
  <c r="Q39" i="5" s="1"/>
  <c r="Q38" i="5"/>
  <c r="P38" i="5"/>
  <c r="R38" i="5" s="1"/>
  <c r="N38" i="5"/>
  <c r="Q37" i="5"/>
  <c r="P37" i="5"/>
  <c r="R37" i="5" s="1"/>
  <c r="N37" i="5"/>
  <c r="Q36" i="5"/>
  <c r="P36" i="5"/>
  <c r="R36" i="5" s="1"/>
  <c r="N36" i="5"/>
  <c r="O32" i="5"/>
  <c r="P32" i="5" s="1"/>
  <c r="M32" i="5"/>
  <c r="N32" i="5" s="1"/>
  <c r="R32" i="5" s="1"/>
  <c r="R31" i="5"/>
  <c r="Q31" i="5"/>
  <c r="R30" i="5"/>
  <c r="Q30" i="5"/>
  <c r="Q29" i="5"/>
  <c r="P29" i="5"/>
  <c r="N29" i="5"/>
  <c r="R29" i="5" s="1"/>
  <c r="Q28" i="5"/>
  <c r="P28" i="5"/>
  <c r="N28" i="5"/>
  <c r="R28" i="5" s="1"/>
  <c r="O26" i="5"/>
  <c r="P26" i="5" s="1"/>
  <c r="M26" i="5"/>
  <c r="N26" i="5" s="1"/>
  <c r="R26" i="5" s="1"/>
  <c r="Q25" i="5"/>
  <c r="P25" i="5"/>
  <c r="N25" i="5"/>
  <c r="R25" i="5" s="1"/>
  <c r="Q24" i="5"/>
  <c r="P24" i="5"/>
  <c r="N24" i="5"/>
  <c r="R24" i="5" s="1"/>
  <c r="O22" i="5"/>
  <c r="P22" i="5" s="1"/>
  <c r="M22" i="5"/>
  <c r="N22" i="5" s="1"/>
  <c r="R22" i="5" s="1"/>
  <c r="Q21" i="5"/>
  <c r="P21" i="5"/>
  <c r="N21" i="5"/>
  <c r="R21" i="5" s="1"/>
  <c r="Q20" i="5"/>
  <c r="P20" i="5"/>
  <c r="N20" i="5"/>
  <c r="R20" i="5" s="1"/>
  <c r="P18" i="5"/>
  <c r="O18" i="5"/>
  <c r="N18" i="5"/>
  <c r="R18" i="5" s="1"/>
  <c r="M18" i="5"/>
  <c r="Q18" i="5" s="1"/>
  <c r="Q17" i="5"/>
  <c r="P17" i="5"/>
  <c r="R17" i="5" s="1"/>
  <c r="N17" i="5"/>
  <c r="R16" i="5"/>
  <c r="Q16" i="5"/>
  <c r="P16" i="5"/>
  <c r="N16" i="5"/>
  <c r="Q15" i="5"/>
  <c r="P15" i="5"/>
  <c r="R15" i="5" s="1"/>
  <c r="N15" i="5"/>
  <c r="P5" i="5"/>
  <c r="O5" i="5"/>
  <c r="N5" i="5"/>
  <c r="R5" i="5" s="1"/>
  <c r="M5" i="5"/>
  <c r="Q5" i="5" s="1"/>
  <c r="Q4" i="5"/>
  <c r="P4" i="5"/>
  <c r="R4" i="5" s="1"/>
  <c r="N4" i="5"/>
  <c r="Q92" i="4"/>
  <c r="P92" i="4"/>
  <c r="O92" i="4"/>
  <c r="S92" i="4" s="1"/>
  <c r="N92" i="4"/>
  <c r="R92" i="4" s="1"/>
  <c r="R91" i="4"/>
  <c r="Q91" i="4"/>
  <c r="S91" i="4" s="1"/>
  <c r="O91" i="4"/>
  <c r="R90" i="4"/>
  <c r="Q90" i="4"/>
  <c r="S90" i="4" s="1"/>
  <c r="O90" i="4"/>
  <c r="R89" i="4"/>
  <c r="Q89" i="4"/>
  <c r="S89" i="4" s="1"/>
  <c r="O89" i="4"/>
  <c r="Q86" i="4"/>
  <c r="P86" i="4"/>
  <c r="O86" i="4"/>
  <c r="S86" i="4" s="1"/>
  <c r="N86" i="4"/>
  <c r="R86" i="4" s="1"/>
  <c r="R85" i="4"/>
  <c r="Q85" i="4"/>
  <c r="S85" i="4" s="1"/>
  <c r="O85" i="4"/>
  <c r="Q83" i="4"/>
  <c r="P83" i="4"/>
  <c r="O83" i="4"/>
  <c r="S83" i="4" s="1"/>
  <c r="N83" i="4"/>
  <c r="R83" i="4" s="1"/>
  <c r="R82" i="4"/>
  <c r="Q82" i="4"/>
  <c r="S82" i="4" s="1"/>
  <c r="O82" i="4"/>
  <c r="R81" i="4"/>
  <c r="Q81" i="4"/>
  <c r="S81" i="4" s="1"/>
  <c r="O81" i="4"/>
  <c r="R80" i="4"/>
  <c r="Q80" i="4"/>
  <c r="S80" i="4" s="1"/>
  <c r="O80" i="4"/>
  <c r="R79" i="4"/>
  <c r="Q79" i="4"/>
  <c r="S79" i="4" s="1"/>
  <c r="O79" i="4"/>
  <c r="Q78" i="4"/>
  <c r="P78" i="4"/>
  <c r="O78" i="4"/>
  <c r="S78" i="4" s="1"/>
  <c r="N78" i="4"/>
  <c r="R78" i="4" s="1"/>
  <c r="R77" i="4"/>
  <c r="Q77" i="4"/>
  <c r="S77" i="4" s="1"/>
  <c r="O77" i="4"/>
  <c r="R76" i="4"/>
  <c r="Q76" i="4"/>
  <c r="S76" i="4" s="1"/>
  <c r="O76" i="4"/>
  <c r="R75" i="4"/>
  <c r="Q75" i="4"/>
  <c r="S75" i="4" s="1"/>
  <c r="O75" i="4"/>
  <c r="K69" i="4"/>
  <c r="I69" i="4"/>
  <c r="G69" i="4"/>
  <c r="E69" i="4"/>
  <c r="J69" i="4"/>
  <c r="L73" i="4"/>
  <c r="R72" i="4"/>
  <c r="Q72" i="4"/>
  <c r="O72" i="4"/>
  <c r="S72" i="4" s="1"/>
  <c r="R71" i="4"/>
  <c r="Q71" i="4"/>
  <c r="O71" i="4"/>
  <c r="S71" i="4" s="1"/>
  <c r="P70" i="4"/>
  <c r="N70" i="4"/>
  <c r="L70" i="4"/>
  <c r="R69" i="4"/>
  <c r="Q69" i="4"/>
  <c r="S69" i="4" s="1"/>
  <c r="R68" i="4"/>
  <c r="Q68" i="4"/>
  <c r="O68" i="4"/>
  <c r="S68" i="4" s="1"/>
  <c r="R67" i="4"/>
  <c r="S66" i="4"/>
  <c r="R66" i="4"/>
  <c r="Q65" i="4"/>
  <c r="P65" i="4"/>
  <c r="P73" i="4" s="1"/>
  <c r="O65" i="4"/>
  <c r="S65" i="4" s="1"/>
  <c r="N65" i="4"/>
  <c r="S64" i="4"/>
  <c r="R64" i="4"/>
  <c r="Q64" i="4"/>
  <c r="O64" i="4"/>
  <c r="Q56" i="4"/>
  <c r="P56" i="4"/>
  <c r="R56" i="4" s="1"/>
  <c r="O56" i="4"/>
  <c r="S56" i="4" s="1"/>
  <c r="R55" i="4"/>
  <c r="Q55" i="4"/>
  <c r="O55" i="4"/>
  <c r="S55" i="4" s="1"/>
  <c r="R54" i="4"/>
  <c r="Q54" i="4"/>
  <c r="O54" i="4"/>
  <c r="S54" i="4" s="1"/>
  <c r="P61" i="4"/>
  <c r="R61" i="4" s="1"/>
  <c r="O61" i="4"/>
  <c r="R60" i="4"/>
  <c r="Q60" i="4"/>
  <c r="O60" i="4"/>
  <c r="S60" i="4" s="1"/>
  <c r="R59" i="4"/>
  <c r="Q59" i="4"/>
  <c r="O59" i="4"/>
  <c r="S59" i="4" s="1"/>
  <c r="R58" i="4"/>
  <c r="Q58" i="4"/>
  <c r="O58" i="4"/>
  <c r="S58" i="4" s="1"/>
  <c r="P52" i="4"/>
  <c r="R52" i="4" s="1"/>
  <c r="R51" i="4"/>
  <c r="Q51" i="4"/>
  <c r="O51" i="4"/>
  <c r="O52" i="4" s="1"/>
  <c r="P50" i="4"/>
  <c r="R50" i="4" s="1"/>
  <c r="R49" i="4"/>
  <c r="Q49" i="4"/>
  <c r="S49" i="4" s="1"/>
  <c r="O49" i="4"/>
  <c r="O50" i="4" s="1"/>
  <c r="Q47" i="4"/>
  <c r="P47" i="4"/>
  <c r="O47" i="4"/>
  <c r="S47" i="4" s="1"/>
  <c r="N47" i="4"/>
  <c r="R47" i="4" s="1"/>
  <c r="R46" i="4"/>
  <c r="Q46" i="4"/>
  <c r="S46" i="4" s="1"/>
  <c r="O46" i="4"/>
  <c r="R45" i="4"/>
  <c r="Q45" i="4"/>
  <c r="S45" i="4" s="1"/>
  <c r="O45" i="4"/>
  <c r="R44" i="4"/>
  <c r="Q44" i="4"/>
  <c r="S44" i="4" s="1"/>
  <c r="O44" i="4"/>
  <c r="R43" i="4"/>
  <c r="Q43" i="4"/>
  <c r="S43" i="4" s="1"/>
  <c r="O43" i="4"/>
  <c r="P41" i="4"/>
  <c r="Q41" i="4" s="1"/>
  <c r="N41" i="4"/>
  <c r="O41" i="4" s="1"/>
  <c r="S41" i="4" s="1"/>
  <c r="S40" i="4"/>
  <c r="R40" i="4"/>
  <c r="Q40" i="4"/>
  <c r="O40" i="4"/>
  <c r="S39" i="4"/>
  <c r="R39" i="4"/>
  <c r="Q39" i="4"/>
  <c r="O39" i="4"/>
  <c r="S38" i="4"/>
  <c r="R38" i="4"/>
  <c r="Q38" i="4"/>
  <c r="O38" i="4"/>
  <c r="S37" i="4"/>
  <c r="R37" i="4"/>
  <c r="Q37" i="4"/>
  <c r="O37" i="4"/>
  <c r="S36" i="4"/>
  <c r="R36" i="4"/>
  <c r="R35" i="4"/>
  <c r="Q35" i="4"/>
  <c r="O35" i="4"/>
  <c r="S35" i="4" s="1"/>
  <c r="R34" i="4"/>
  <c r="Q34" i="4"/>
  <c r="O34" i="4"/>
  <c r="S34" i="4" s="1"/>
  <c r="R33" i="4"/>
  <c r="Q33" i="4"/>
  <c r="O33" i="4"/>
  <c r="S33" i="4" s="1"/>
  <c r="R32" i="4"/>
  <c r="Q32" i="4"/>
  <c r="O32" i="4"/>
  <c r="S32" i="4" s="1"/>
  <c r="R31" i="4"/>
  <c r="Q31" i="4"/>
  <c r="O31" i="4"/>
  <c r="S31" i="4" s="1"/>
  <c r="J29" i="4"/>
  <c r="D29" i="4"/>
  <c r="C29" i="4"/>
  <c r="Q29" i="4"/>
  <c r="P29" i="4"/>
  <c r="O29" i="4"/>
  <c r="S29" i="4" s="1"/>
  <c r="N29" i="4"/>
  <c r="R29" i="4" s="1"/>
  <c r="R28" i="4"/>
  <c r="Q28" i="4"/>
  <c r="S28" i="4" s="1"/>
  <c r="O28" i="4"/>
  <c r="S27" i="4"/>
  <c r="R27" i="4"/>
  <c r="Q27" i="4"/>
  <c r="O27" i="4"/>
  <c r="R26" i="4"/>
  <c r="Q26" i="4"/>
  <c r="S26" i="4" s="1"/>
  <c r="O26" i="4"/>
  <c r="R25" i="4"/>
  <c r="Q25" i="4"/>
  <c r="S25" i="4" s="1"/>
  <c r="O25" i="4"/>
  <c r="I27" i="4"/>
  <c r="E27" i="4"/>
  <c r="K27" i="4" s="1"/>
  <c r="P23" i="4"/>
  <c r="N23" i="4"/>
  <c r="O23" i="4" s="1"/>
  <c r="R22" i="4"/>
  <c r="Q22" i="4"/>
  <c r="O22" i="4"/>
  <c r="S22" i="4" s="1"/>
  <c r="R21" i="4"/>
  <c r="Q21" i="4"/>
  <c r="O21" i="4"/>
  <c r="R20" i="4"/>
  <c r="Q20" i="4"/>
  <c r="O20" i="4"/>
  <c r="S20" i="4" s="1"/>
  <c r="R19" i="4"/>
  <c r="Q19" i="4"/>
  <c r="O19" i="4"/>
  <c r="R18" i="4"/>
  <c r="Q18" i="4"/>
  <c r="O18" i="4"/>
  <c r="S18" i="4" s="1"/>
  <c r="R17" i="4"/>
  <c r="Q17" i="4"/>
  <c r="O17" i="4"/>
  <c r="R16" i="4"/>
  <c r="Q16" i="4"/>
  <c r="O16" i="4"/>
  <c r="S16" i="4" s="1"/>
  <c r="R15" i="4"/>
  <c r="Q15" i="4"/>
  <c r="O15" i="4"/>
  <c r="R14" i="4"/>
  <c r="Q14" i="4"/>
  <c r="O14" i="4"/>
  <c r="S14" i="4" s="1"/>
  <c r="R13" i="4"/>
  <c r="Q13" i="4"/>
  <c r="O13" i="4"/>
  <c r="R12" i="4"/>
  <c r="Q12" i="4"/>
  <c r="O12" i="4"/>
  <c r="S12" i="4" s="1"/>
  <c r="P10" i="4"/>
  <c r="N10" i="4"/>
  <c r="R10" i="4" s="1"/>
  <c r="R9" i="4"/>
  <c r="Q9" i="4"/>
  <c r="S9" i="4" s="1"/>
  <c r="O9" i="4"/>
  <c r="R8" i="4"/>
  <c r="Q8" i="4"/>
  <c r="O8" i="4"/>
  <c r="R7" i="4"/>
  <c r="Q7" i="4"/>
  <c r="S7" i="4" s="1"/>
  <c r="O7" i="4"/>
  <c r="R6" i="4"/>
  <c r="Q6" i="4"/>
  <c r="O6" i="4"/>
  <c r="R5" i="4"/>
  <c r="Q5" i="4"/>
  <c r="S5" i="4" s="1"/>
  <c r="O5" i="4"/>
  <c r="R4" i="4"/>
  <c r="Q4" i="4"/>
  <c r="O4" i="4"/>
  <c r="P51" i="3"/>
  <c r="R51" i="3" s="1"/>
  <c r="O51" i="3"/>
  <c r="R50" i="3"/>
  <c r="Q50" i="3"/>
  <c r="O50" i="3"/>
  <c r="S50" i="3" s="1"/>
  <c r="R49" i="3"/>
  <c r="Q49" i="3"/>
  <c r="O49" i="3"/>
  <c r="R48" i="3"/>
  <c r="Q48" i="3"/>
  <c r="O48" i="3"/>
  <c r="S48" i="3" s="1"/>
  <c r="R47" i="3"/>
  <c r="Q47" i="3"/>
  <c r="O47" i="3"/>
  <c r="Q45" i="3"/>
  <c r="P45" i="3"/>
  <c r="R45" i="3" s="1"/>
  <c r="O45" i="3"/>
  <c r="R44" i="3"/>
  <c r="Q44" i="3"/>
  <c r="O44" i="3"/>
  <c r="R43" i="3"/>
  <c r="Q43" i="3"/>
  <c r="O43" i="3"/>
  <c r="S43" i="3" s="1"/>
  <c r="R42" i="3"/>
  <c r="Q42" i="3"/>
  <c r="O42" i="3"/>
  <c r="R41" i="3"/>
  <c r="Q41" i="3"/>
  <c r="O41" i="3"/>
  <c r="S41" i="3" s="1"/>
  <c r="R40" i="3"/>
  <c r="Q40" i="3"/>
  <c r="O40" i="3"/>
  <c r="R39" i="3"/>
  <c r="Q39" i="3"/>
  <c r="O39" i="3"/>
  <c r="S39" i="3" s="1"/>
  <c r="R38" i="3"/>
  <c r="Q38" i="3"/>
  <c r="O38" i="3"/>
  <c r="Q36" i="3"/>
  <c r="P36" i="3"/>
  <c r="O36" i="3"/>
  <c r="N36" i="3"/>
  <c r="R36" i="3" s="1"/>
  <c r="R35" i="3"/>
  <c r="Q35" i="3"/>
  <c r="O35" i="3"/>
  <c r="R34" i="3"/>
  <c r="R33" i="3"/>
  <c r="Q33" i="3"/>
  <c r="O33" i="3"/>
  <c r="S33" i="3" s="1"/>
  <c r="R32" i="3"/>
  <c r="Q32" i="3"/>
  <c r="O32" i="3"/>
  <c r="P30" i="3"/>
  <c r="Q30" i="3" s="1"/>
  <c r="O30" i="3"/>
  <c r="N30" i="3"/>
  <c r="R30" i="3" s="1"/>
  <c r="R29" i="3"/>
  <c r="Q29" i="3"/>
  <c r="O29" i="3"/>
  <c r="R28" i="3"/>
  <c r="Q28" i="3"/>
  <c r="S28" i="3" s="1"/>
  <c r="O28" i="3"/>
  <c r="R27" i="3"/>
  <c r="R26" i="3"/>
  <c r="Q26" i="3"/>
  <c r="O26" i="3"/>
  <c r="S26" i="3" s="1"/>
  <c r="R25" i="3"/>
  <c r="Q25" i="3"/>
  <c r="O25" i="3"/>
  <c r="S25" i="3" s="1"/>
  <c r="R24" i="3"/>
  <c r="O24" i="3"/>
  <c r="S24" i="3" s="1"/>
  <c r="R23" i="3"/>
  <c r="Q23" i="3"/>
  <c r="S23" i="3" s="1"/>
  <c r="O23" i="3"/>
  <c r="R22" i="3"/>
  <c r="R21" i="3"/>
  <c r="Q21" i="3"/>
  <c r="O21" i="3"/>
  <c r="S21" i="3" s="1"/>
  <c r="P19" i="3"/>
  <c r="Q19" i="3" s="1"/>
  <c r="N19" i="3"/>
  <c r="R19" i="3" s="1"/>
  <c r="R18" i="3"/>
  <c r="Q18" i="3"/>
  <c r="S18" i="3" s="1"/>
  <c r="O18" i="3"/>
  <c r="R17" i="3"/>
  <c r="Q17" i="3"/>
  <c r="O17" i="3"/>
  <c r="R16" i="3"/>
  <c r="Q16" i="3"/>
  <c r="S16" i="3" s="1"/>
  <c r="O16" i="3"/>
  <c r="S15" i="3"/>
  <c r="R15" i="3"/>
  <c r="R14" i="3"/>
  <c r="R13" i="3"/>
  <c r="Q13" i="3"/>
  <c r="O13" i="3"/>
  <c r="R12" i="3"/>
  <c r="Q12" i="3"/>
  <c r="O12" i="3"/>
  <c r="S12" i="3" s="1"/>
  <c r="R11" i="3"/>
  <c r="R10" i="3"/>
  <c r="Q10" i="3"/>
  <c r="O10" i="3"/>
  <c r="R9" i="3"/>
  <c r="Q9" i="3"/>
  <c r="S9" i="3" s="1"/>
  <c r="O9" i="3"/>
  <c r="R8" i="3"/>
  <c r="Q8" i="3"/>
  <c r="O8" i="3"/>
  <c r="R7" i="3"/>
  <c r="Q7" i="3"/>
  <c r="O7" i="3"/>
  <c r="R6" i="3"/>
  <c r="Q6" i="3"/>
  <c r="O6" i="3"/>
  <c r="R5" i="3"/>
  <c r="R4" i="3"/>
  <c r="Q4" i="3"/>
  <c r="O4" i="3"/>
  <c r="S4" i="3" s="1"/>
  <c r="S30" i="3" l="1"/>
  <c r="S8" i="3"/>
  <c r="S13" i="3"/>
  <c r="O19" i="3"/>
  <c r="S19" i="3" s="1"/>
  <c r="S29" i="3"/>
  <c r="S38" i="3"/>
  <c r="S42" i="3"/>
  <c r="S47" i="3"/>
  <c r="S7" i="3"/>
  <c r="S36" i="3"/>
  <c r="S45" i="3"/>
  <c r="S6" i="3"/>
  <c r="S10" i="3"/>
  <c r="S17" i="3"/>
  <c r="S32" i="3"/>
  <c r="S35" i="3"/>
  <c r="S40" i="3"/>
  <c r="S44" i="3"/>
  <c r="S49" i="3"/>
  <c r="Q51" i="3"/>
  <c r="S51" i="3" s="1"/>
  <c r="J103" i="5"/>
  <c r="R68" i="5"/>
  <c r="N70" i="5"/>
  <c r="R70" i="5" s="1"/>
  <c r="Q96" i="5"/>
  <c r="Q68" i="5"/>
  <c r="Q73" i="5"/>
  <c r="P90" i="5"/>
  <c r="R90" i="5" s="1"/>
  <c r="P92" i="5"/>
  <c r="R92" i="5" s="1"/>
  <c r="P77" i="5"/>
  <c r="R77" i="5" s="1"/>
  <c r="Q100" i="5"/>
  <c r="Q32" i="5"/>
  <c r="Q26" i="5"/>
  <c r="Q22" i="5"/>
  <c r="R70" i="4"/>
  <c r="N73" i="4"/>
  <c r="R73" i="4" s="1"/>
  <c r="Q70" i="4"/>
  <c r="O73" i="4"/>
  <c r="O70" i="4"/>
  <c r="R65" i="4"/>
  <c r="Q61" i="4"/>
  <c r="S61" i="4" s="1"/>
  <c r="Q50" i="4"/>
  <c r="S50" i="4" s="1"/>
  <c r="Q52" i="4"/>
  <c r="S52" i="4" s="1"/>
  <c r="S51" i="4"/>
  <c r="R41" i="4"/>
  <c r="Q10" i="4"/>
  <c r="S13" i="4"/>
  <c r="S17" i="4"/>
  <c r="S21" i="4"/>
  <c r="S15" i="4"/>
  <c r="S19" i="4"/>
  <c r="S23" i="4"/>
  <c r="S6" i="4"/>
  <c r="O10" i="4"/>
  <c r="Q23" i="4"/>
  <c r="S4" i="4"/>
  <c r="S8" i="4"/>
  <c r="R23" i="4"/>
  <c r="Q54" i="2"/>
  <c r="P54" i="2"/>
  <c r="O54" i="2"/>
  <c r="S54" i="2" s="1"/>
  <c r="N54" i="2"/>
  <c r="R54" i="2" s="1"/>
  <c r="R53" i="2"/>
  <c r="Q53" i="2"/>
  <c r="O53" i="2"/>
  <c r="R52" i="2"/>
  <c r="Q52" i="2"/>
  <c r="S52" i="2" s="1"/>
  <c r="O52" i="2"/>
  <c r="R51" i="2"/>
  <c r="Q51" i="2"/>
  <c r="S51" i="2" s="1"/>
  <c r="O51" i="2"/>
  <c r="R50" i="2"/>
  <c r="Q50" i="2"/>
  <c r="O50" i="2"/>
  <c r="R49" i="2"/>
  <c r="Q49" i="2"/>
  <c r="S49" i="2" s="1"/>
  <c r="O49" i="2"/>
  <c r="R48" i="2"/>
  <c r="Q48" i="2"/>
  <c r="O48" i="2"/>
  <c r="R47" i="2"/>
  <c r="Q47" i="2"/>
  <c r="S47" i="2" s="1"/>
  <c r="O47" i="2"/>
  <c r="R46" i="2"/>
  <c r="Q46" i="2"/>
  <c r="O46" i="2"/>
  <c r="R45" i="2"/>
  <c r="Q45" i="2"/>
  <c r="S45" i="2" s="1"/>
  <c r="O45" i="2"/>
  <c r="R44" i="2"/>
  <c r="Q44" i="2"/>
  <c r="O44" i="2"/>
  <c r="R43" i="2"/>
  <c r="Q43" i="2"/>
  <c r="S43" i="2" s="1"/>
  <c r="O43" i="2"/>
  <c r="R42" i="2"/>
  <c r="Q42" i="2"/>
  <c r="O42" i="2"/>
  <c r="R41" i="2"/>
  <c r="Q41" i="2"/>
  <c r="S41" i="2" s="1"/>
  <c r="O41" i="2"/>
  <c r="R40" i="2"/>
  <c r="Q40" i="2"/>
  <c r="O40" i="2"/>
  <c r="R39" i="2"/>
  <c r="Q39" i="2"/>
  <c r="S39" i="2" s="1"/>
  <c r="O39" i="2"/>
  <c r="R38" i="2"/>
  <c r="Q38" i="2"/>
  <c r="O38" i="2"/>
  <c r="R37" i="2"/>
  <c r="Q37" i="2"/>
  <c r="S37" i="2" s="1"/>
  <c r="O37" i="2"/>
  <c r="R36" i="2"/>
  <c r="Q36" i="2"/>
  <c r="O36" i="2"/>
  <c r="R35" i="2"/>
  <c r="Q35" i="2"/>
  <c r="S35" i="2" s="1"/>
  <c r="O35" i="2"/>
  <c r="R34" i="2"/>
  <c r="Q34" i="2"/>
  <c r="O34" i="2"/>
  <c r="P32" i="2"/>
  <c r="N32" i="2"/>
  <c r="O32" i="2" s="1"/>
  <c r="R31" i="2"/>
  <c r="Q31" i="2"/>
  <c r="O31" i="2"/>
  <c r="R30" i="2"/>
  <c r="Q30" i="2"/>
  <c r="O30" i="2"/>
  <c r="S30" i="2" s="1"/>
  <c r="R29" i="2"/>
  <c r="Q29" i="2"/>
  <c r="O29" i="2"/>
  <c r="R28" i="2"/>
  <c r="R27" i="2"/>
  <c r="Q27" i="2"/>
  <c r="O27" i="2"/>
  <c r="S27" i="2" s="1"/>
  <c r="R26" i="2"/>
  <c r="Q26" i="2"/>
  <c r="O26" i="2"/>
  <c r="S26" i="2" s="1"/>
  <c r="R25" i="2"/>
  <c r="Q25" i="2"/>
  <c r="O25" i="2"/>
  <c r="S25" i="2" s="1"/>
  <c r="R24" i="2"/>
  <c r="Q24" i="2"/>
  <c r="O24" i="2"/>
  <c r="S24" i="2" s="1"/>
  <c r="R23" i="2"/>
  <c r="Q23" i="2"/>
  <c r="O23" i="2"/>
  <c r="S23" i="2" s="1"/>
  <c r="R22" i="2"/>
  <c r="Q22" i="2"/>
  <c r="O22" i="2"/>
  <c r="S22" i="2" s="1"/>
  <c r="P20" i="2"/>
  <c r="N20" i="2"/>
  <c r="O20" i="2" s="1"/>
  <c r="R19" i="2"/>
  <c r="Q19" i="2"/>
  <c r="O19" i="2"/>
  <c r="R18" i="2"/>
  <c r="Q18" i="2"/>
  <c r="O18" i="2"/>
  <c r="S18" i="2" s="1"/>
  <c r="R17" i="2"/>
  <c r="Q17" i="2"/>
  <c r="O17" i="2"/>
  <c r="R16" i="2"/>
  <c r="Q16" i="2"/>
  <c r="O16" i="2"/>
  <c r="S16" i="2" s="1"/>
  <c r="R15" i="2"/>
  <c r="Q15" i="2"/>
  <c r="O15" i="2"/>
  <c r="R14" i="2"/>
  <c r="Q14" i="2"/>
  <c r="O14" i="2"/>
  <c r="S14" i="2" s="1"/>
  <c r="R13" i="2"/>
  <c r="Q13" i="2"/>
  <c r="O13" i="2"/>
  <c r="R12" i="2"/>
  <c r="Q12" i="2"/>
  <c r="O12" i="2"/>
  <c r="S12" i="2" s="1"/>
  <c r="R11" i="2"/>
  <c r="Q11" i="2"/>
  <c r="O11" i="2"/>
  <c r="R10" i="2"/>
  <c r="Q10" i="2"/>
  <c r="O10" i="2"/>
  <c r="S10" i="2" s="1"/>
  <c r="R9" i="2"/>
  <c r="Q9" i="2"/>
  <c r="O9" i="2"/>
  <c r="R8" i="2"/>
  <c r="Q8" i="2"/>
  <c r="O8" i="2"/>
  <c r="S8" i="2" s="1"/>
  <c r="R7" i="2"/>
  <c r="Q7" i="2"/>
  <c r="O7" i="2"/>
  <c r="R6" i="2"/>
  <c r="Q6" i="2"/>
  <c r="O6" i="2"/>
  <c r="S6" i="2" s="1"/>
  <c r="R5" i="2"/>
  <c r="Q5" i="2"/>
  <c r="O5" i="2"/>
  <c r="R4" i="2"/>
  <c r="Q4" i="2"/>
  <c r="O4" i="2"/>
  <c r="S4" i="2" s="1"/>
  <c r="S7" i="2" l="1"/>
  <c r="S11" i="2"/>
  <c r="S15" i="2"/>
  <c r="S19" i="2"/>
  <c r="Q20" i="2"/>
  <c r="S31" i="2"/>
  <c r="Q32" i="2"/>
  <c r="S36" i="2"/>
  <c r="S40" i="2"/>
  <c r="S44" i="2"/>
  <c r="S48" i="2"/>
  <c r="S53" i="2"/>
  <c r="S5" i="2"/>
  <c r="S9" i="2"/>
  <c r="S13" i="2"/>
  <c r="S17" i="2"/>
  <c r="S29" i="2"/>
  <c r="S34" i="2"/>
  <c r="S38" i="2"/>
  <c r="S42" i="2"/>
  <c r="S46" i="2"/>
  <c r="S50" i="2"/>
  <c r="S70" i="4"/>
  <c r="S73" i="4"/>
  <c r="Q73" i="4"/>
  <c r="S10" i="4"/>
  <c r="S32" i="2"/>
  <c r="R32" i="2"/>
  <c r="S20" i="2"/>
  <c r="R20" i="2"/>
  <c r="H89" i="5"/>
  <c r="F89" i="5"/>
  <c r="F86" i="5"/>
  <c r="H86" i="5"/>
  <c r="D86" i="5"/>
  <c r="H84" i="5"/>
  <c r="F84" i="5"/>
  <c r="D84" i="5"/>
  <c r="H75" i="5"/>
  <c r="H74" i="5"/>
  <c r="F75" i="5"/>
  <c r="F74" i="5"/>
  <c r="D75" i="5"/>
  <c r="D74" i="5"/>
  <c r="H66" i="5"/>
  <c r="I111" i="5" l="1"/>
  <c r="I110" i="5"/>
  <c r="H52" i="5"/>
  <c r="H51" i="5"/>
  <c r="B44" i="5"/>
  <c r="H42" i="5"/>
  <c r="F42" i="5"/>
  <c r="D42" i="5"/>
  <c r="F24" i="5"/>
  <c r="D24" i="5"/>
  <c r="I24" i="5"/>
  <c r="H24" i="5"/>
  <c r="H83" i="4"/>
  <c r="F83" i="4"/>
  <c r="G83" i="4" s="1"/>
  <c r="D83" i="4"/>
  <c r="C83" i="4"/>
  <c r="E83" i="4" s="1"/>
  <c r="J82" i="4"/>
  <c r="I82" i="4"/>
  <c r="G82" i="4"/>
  <c r="E82" i="4"/>
  <c r="J81" i="4"/>
  <c r="I81" i="4"/>
  <c r="G81" i="4"/>
  <c r="E81" i="4"/>
  <c r="J80" i="4"/>
  <c r="I80" i="4"/>
  <c r="G80" i="4"/>
  <c r="E80" i="4"/>
  <c r="J79" i="4"/>
  <c r="I79" i="4"/>
  <c r="G79" i="4"/>
  <c r="E79" i="4"/>
  <c r="H78" i="4"/>
  <c r="F78" i="4"/>
  <c r="I78" i="4" s="1"/>
  <c r="D78" i="4"/>
  <c r="C78" i="4"/>
  <c r="J77" i="4"/>
  <c r="I77" i="4"/>
  <c r="G77" i="4"/>
  <c r="E77" i="4"/>
  <c r="J76" i="4"/>
  <c r="I76" i="4"/>
  <c r="G76" i="4"/>
  <c r="E76" i="4"/>
  <c r="J75" i="4"/>
  <c r="I75" i="4"/>
  <c r="G75" i="4"/>
  <c r="E75" i="4"/>
  <c r="F72" i="4"/>
  <c r="D72" i="4"/>
  <c r="J72" i="4" s="1"/>
  <c r="C72" i="4"/>
  <c r="J71" i="4"/>
  <c r="I71" i="4"/>
  <c r="G71" i="4"/>
  <c r="E71" i="4"/>
  <c r="H70" i="4"/>
  <c r="F70" i="4"/>
  <c r="D70" i="4"/>
  <c r="C70" i="4"/>
  <c r="J68" i="4"/>
  <c r="I68" i="4"/>
  <c r="G68" i="4"/>
  <c r="E68" i="4"/>
  <c r="K67" i="4"/>
  <c r="J67" i="4"/>
  <c r="K66" i="4"/>
  <c r="J66" i="4"/>
  <c r="H65" i="4"/>
  <c r="F65" i="4"/>
  <c r="D65" i="4"/>
  <c r="C65" i="4"/>
  <c r="J64" i="4"/>
  <c r="I64" i="4"/>
  <c r="G64" i="4"/>
  <c r="E64" i="4"/>
  <c r="K11" i="3"/>
  <c r="J7" i="2"/>
  <c r="J42" i="5" l="1"/>
  <c r="I65" i="4"/>
  <c r="K64" i="4"/>
  <c r="K68" i="4"/>
  <c r="K71" i="4"/>
  <c r="K75" i="4"/>
  <c r="J78" i="4"/>
  <c r="I83" i="4"/>
  <c r="G65" i="4"/>
  <c r="G70" i="4"/>
  <c r="G72" i="4"/>
  <c r="G78" i="4"/>
  <c r="K79" i="4"/>
  <c r="K80" i="4"/>
  <c r="K81" i="4"/>
  <c r="K82" i="4"/>
  <c r="K83" i="4"/>
  <c r="E70" i="4"/>
  <c r="I70" i="4"/>
  <c r="K76" i="4"/>
  <c r="K77" i="4"/>
  <c r="E78" i="4"/>
  <c r="K78" i="4" s="1"/>
  <c r="J83" i="4"/>
  <c r="C73" i="4"/>
  <c r="E65" i="4"/>
  <c r="J24" i="5"/>
  <c r="J70" i="4"/>
  <c r="I72" i="4"/>
  <c r="D73" i="4"/>
  <c r="H73" i="4"/>
  <c r="E72" i="4"/>
  <c r="J65" i="4"/>
  <c r="F73" i="4"/>
  <c r="G73" i="4" s="1"/>
  <c r="G90" i="4"/>
  <c r="G91" i="4"/>
  <c r="I90" i="4"/>
  <c r="I89" i="4"/>
  <c r="G89" i="4"/>
  <c r="K65" i="4" l="1"/>
  <c r="K70" i="4"/>
  <c r="I73" i="4"/>
  <c r="K72" i="4"/>
  <c r="J73" i="4"/>
  <c r="E73" i="4"/>
  <c r="H36" i="3"/>
  <c r="H92" i="4"/>
  <c r="D92" i="4"/>
  <c r="I91" i="4"/>
  <c r="H86" i="4"/>
  <c r="G5" i="5"/>
  <c r="G64" i="5"/>
  <c r="E64" i="5"/>
  <c r="G108" i="5"/>
  <c r="G100" i="5"/>
  <c r="G96" i="5"/>
  <c r="G92" i="5"/>
  <c r="G90" i="5"/>
  <c r="G88" i="5"/>
  <c r="G85" i="5"/>
  <c r="G82" i="5"/>
  <c r="G80" i="5"/>
  <c r="G77" i="5"/>
  <c r="G73" i="5"/>
  <c r="G70" i="5"/>
  <c r="G68" i="5"/>
  <c r="E100" i="5"/>
  <c r="E96" i="5"/>
  <c r="E92" i="5"/>
  <c r="E90" i="5"/>
  <c r="E88" i="5"/>
  <c r="E85" i="5"/>
  <c r="E82" i="5"/>
  <c r="E80" i="5"/>
  <c r="E77" i="5"/>
  <c r="E73" i="5"/>
  <c r="E70" i="5"/>
  <c r="E68" i="5"/>
  <c r="F92" i="4"/>
  <c r="I92" i="4" s="1"/>
  <c r="F86" i="4"/>
  <c r="H50" i="4"/>
  <c r="H61" i="4"/>
  <c r="F61" i="4"/>
  <c r="H56" i="4"/>
  <c r="H52" i="4"/>
  <c r="H47" i="4"/>
  <c r="H41" i="4"/>
  <c r="J37" i="4"/>
  <c r="J36" i="4"/>
  <c r="J35" i="4"/>
  <c r="J34" i="4"/>
  <c r="J33" i="4"/>
  <c r="J32" i="4"/>
  <c r="H29" i="4"/>
  <c r="H23" i="4"/>
  <c r="H10" i="4"/>
  <c r="H51" i="3"/>
  <c r="H45" i="3"/>
  <c r="H30" i="3"/>
  <c r="H19" i="3"/>
  <c r="J14" i="3"/>
  <c r="H54" i="2"/>
  <c r="J49" i="2"/>
  <c r="J47" i="2"/>
  <c r="H32" i="2"/>
  <c r="H20" i="2"/>
  <c r="H88" i="5" l="1"/>
  <c r="K73" i="4"/>
  <c r="H62" i="4"/>
  <c r="G22" i="2" l="1"/>
  <c r="E22" i="2"/>
  <c r="E108" i="5" l="1"/>
  <c r="H111" i="5"/>
  <c r="H110" i="5"/>
  <c r="F111" i="5"/>
  <c r="F110" i="5"/>
  <c r="G53" i="5"/>
  <c r="E53" i="5"/>
  <c r="G49" i="5"/>
  <c r="E49" i="5"/>
  <c r="G44" i="5"/>
  <c r="E44" i="5"/>
  <c r="G39" i="5"/>
  <c r="E39" i="5"/>
  <c r="G32" i="5"/>
  <c r="E32" i="5"/>
  <c r="G26" i="5"/>
  <c r="E26" i="5"/>
  <c r="C26" i="5"/>
  <c r="G22" i="5"/>
  <c r="E22" i="5"/>
  <c r="G18" i="5"/>
  <c r="E18" i="5"/>
  <c r="E5" i="5"/>
  <c r="I47" i="2"/>
  <c r="I48" i="2"/>
  <c r="I49" i="2"/>
  <c r="I50" i="2"/>
  <c r="I13" i="3"/>
  <c r="I14" i="3"/>
  <c r="I17" i="3"/>
  <c r="K17" i="3" s="1"/>
  <c r="I18" i="3"/>
  <c r="I6" i="3"/>
  <c r="I7" i="3"/>
  <c r="I8" i="3"/>
  <c r="I9" i="3"/>
  <c r="I10" i="3"/>
  <c r="I12" i="3"/>
  <c r="J15" i="3"/>
  <c r="J17" i="3"/>
  <c r="H53" i="5" l="1"/>
  <c r="G47" i="2"/>
  <c r="G48" i="2"/>
  <c r="G49" i="2"/>
  <c r="G50" i="2"/>
  <c r="E47" i="2"/>
  <c r="K47" i="2" s="1"/>
  <c r="E48" i="2"/>
  <c r="E49" i="2"/>
  <c r="K49" i="2" s="1"/>
  <c r="E50" i="2"/>
  <c r="E51" i="2"/>
  <c r="F56" i="4"/>
  <c r="D56" i="4"/>
  <c r="C56" i="4"/>
  <c r="F52" i="4"/>
  <c r="F50" i="4"/>
  <c r="F47" i="4"/>
  <c r="F41" i="4"/>
  <c r="F29" i="4"/>
  <c r="F23" i="4"/>
  <c r="F10" i="4"/>
  <c r="F51" i="3"/>
  <c r="F45" i="3"/>
  <c r="F36" i="3"/>
  <c r="F30" i="3"/>
  <c r="G6" i="3"/>
  <c r="G7" i="3"/>
  <c r="G8" i="3"/>
  <c r="G9" i="3"/>
  <c r="G10" i="3"/>
  <c r="G12" i="3"/>
  <c r="G13" i="3"/>
  <c r="G14" i="3"/>
  <c r="G15" i="3"/>
  <c r="G18" i="3"/>
  <c r="F19" i="3"/>
  <c r="F54" i="2"/>
  <c r="I23" i="2"/>
  <c r="J23" i="2"/>
  <c r="I24" i="2"/>
  <c r="J24" i="2"/>
  <c r="I25" i="2"/>
  <c r="J25" i="2"/>
  <c r="I26" i="2"/>
  <c r="J26" i="2"/>
  <c r="I27" i="2"/>
  <c r="K27" i="2" s="1"/>
  <c r="J27" i="2"/>
  <c r="J28" i="2"/>
  <c r="I29" i="2"/>
  <c r="J29" i="2"/>
  <c r="I30" i="2"/>
  <c r="J30" i="2"/>
  <c r="I31" i="2"/>
  <c r="J31" i="2"/>
  <c r="F32" i="2"/>
  <c r="G24" i="2"/>
  <c r="G25" i="2"/>
  <c r="G26" i="2"/>
  <c r="G27" i="2"/>
  <c r="G29" i="2"/>
  <c r="G30" i="2"/>
  <c r="G31" i="2"/>
  <c r="F20" i="2"/>
  <c r="E18" i="2"/>
  <c r="K18" i="2" s="1"/>
  <c r="G18" i="2"/>
  <c r="I18" i="2"/>
  <c r="J18" i="2"/>
  <c r="J56" i="4" l="1"/>
  <c r="F62" i="4"/>
  <c r="J11" i="3"/>
  <c r="C100" i="5" l="1"/>
  <c r="B100" i="5"/>
  <c r="C96" i="5"/>
  <c r="B96" i="5"/>
  <c r="C92" i="5"/>
  <c r="B92" i="5"/>
  <c r="C90" i="5"/>
  <c r="B90" i="5"/>
  <c r="C88" i="5"/>
  <c r="B88" i="5"/>
  <c r="C85" i="5"/>
  <c r="B85" i="5"/>
  <c r="C82" i="5"/>
  <c r="B82" i="5"/>
  <c r="C80" i="5"/>
  <c r="B80" i="5"/>
  <c r="C77" i="5"/>
  <c r="B77" i="5"/>
  <c r="C73" i="5"/>
  <c r="B73" i="5"/>
  <c r="C70" i="5"/>
  <c r="B70" i="5"/>
  <c r="C68" i="5"/>
  <c r="B68" i="5"/>
  <c r="C64" i="5"/>
  <c r="B64" i="5"/>
  <c r="C53" i="5"/>
  <c r="B53" i="5"/>
  <c r="C49" i="5"/>
  <c r="B49" i="5"/>
  <c r="C44" i="5"/>
  <c r="C39" i="5"/>
  <c r="I39" i="5" s="1"/>
  <c r="B39" i="5"/>
  <c r="C32" i="5"/>
  <c r="B32" i="5"/>
  <c r="B26" i="5"/>
  <c r="C22" i="5"/>
  <c r="B22" i="5"/>
  <c r="C18" i="5"/>
  <c r="B18" i="5"/>
  <c r="C5" i="5"/>
  <c r="B5" i="5"/>
  <c r="G92" i="4"/>
  <c r="C92" i="4"/>
  <c r="D86" i="4"/>
  <c r="C86" i="4"/>
  <c r="D61" i="4"/>
  <c r="C61" i="4"/>
  <c r="D52" i="4"/>
  <c r="J52" i="4" s="1"/>
  <c r="C52" i="4"/>
  <c r="D50" i="4"/>
  <c r="J50" i="4" s="1"/>
  <c r="C50" i="4"/>
  <c r="I90" i="5" l="1"/>
  <c r="F90" i="5"/>
  <c r="D62" i="4"/>
  <c r="C62" i="4"/>
  <c r="E37" i="2"/>
  <c r="C108" i="5"/>
  <c r="B108" i="5"/>
  <c r="D108" i="5" s="1"/>
  <c r="D107" i="5"/>
  <c r="D106" i="5"/>
  <c r="D110" i="5"/>
  <c r="J110" i="5" s="1"/>
  <c r="D111" i="5"/>
  <c r="J111" i="5" s="1"/>
  <c r="I32" i="4" l="1"/>
  <c r="I33" i="4"/>
  <c r="I34" i="4"/>
  <c r="I35" i="4"/>
  <c r="I37" i="4"/>
  <c r="G32" i="4"/>
  <c r="G33" i="4"/>
  <c r="G34" i="4"/>
  <c r="G35" i="4"/>
  <c r="G36" i="4"/>
  <c r="G37" i="4"/>
  <c r="C30" i="3"/>
  <c r="J22" i="3" l="1"/>
  <c r="I23" i="3"/>
  <c r="J23" i="3"/>
  <c r="I24" i="3"/>
  <c r="J24" i="3"/>
  <c r="K22" i="3"/>
  <c r="G23" i="3"/>
  <c r="G24" i="3"/>
  <c r="K24" i="3" s="1"/>
  <c r="G21" i="3"/>
  <c r="J16" i="3"/>
  <c r="K16" i="3"/>
  <c r="K5" i="3"/>
  <c r="D47" i="4" l="1"/>
  <c r="C47" i="4"/>
  <c r="E32" i="4"/>
  <c r="K32" i="4" s="1"/>
  <c r="E33" i="4"/>
  <c r="K33" i="4" s="1"/>
  <c r="E34" i="4"/>
  <c r="K34" i="4" s="1"/>
  <c r="E35" i="4"/>
  <c r="K35" i="4" s="1"/>
  <c r="E36" i="4"/>
  <c r="K36" i="4" s="1"/>
  <c r="E37" i="4"/>
  <c r="K37" i="4" s="1"/>
  <c r="E31" i="4"/>
  <c r="D41" i="4"/>
  <c r="C41" i="4"/>
  <c r="D23" i="4"/>
  <c r="C23" i="4"/>
  <c r="J14" i="4"/>
  <c r="J15" i="4"/>
  <c r="J16" i="4"/>
  <c r="J17" i="4"/>
  <c r="J18" i="4"/>
  <c r="J19" i="4"/>
  <c r="I14" i="4"/>
  <c r="I15" i="4"/>
  <c r="I16" i="4"/>
  <c r="I17" i="4"/>
  <c r="I18" i="4"/>
  <c r="I19" i="4"/>
  <c r="G14" i="4"/>
  <c r="G15" i="4"/>
  <c r="G16" i="4"/>
  <c r="G17" i="4"/>
  <c r="G18" i="4"/>
  <c r="G19" i="4"/>
  <c r="G13" i="4"/>
  <c r="E14" i="4"/>
  <c r="E15" i="4"/>
  <c r="E16" i="4"/>
  <c r="E17" i="4"/>
  <c r="E18" i="4"/>
  <c r="E19" i="4"/>
  <c r="E13" i="4"/>
  <c r="D10" i="4"/>
  <c r="C10" i="4"/>
  <c r="D51" i="3"/>
  <c r="E51" i="3" s="1"/>
  <c r="C51" i="3"/>
  <c r="D45" i="3"/>
  <c r="C45" i="3"/>
  <c r="D36" i="3"/>
  <c r="C36" i="3"/>
  <c r="E23" i="3"/>
  <c r="K23" i="3" s="1"/>
  <c r="E21" i="3"/>
  <c r="D30" i="3"/>
  <c r="E15" i="3"/>
  <c r="E18" i="3"/>
  <c r="D19" i="3"/>
  <c r="C19" i="3"/>
  <c r="D54" i="2"/>
  <c r="J54" i="2" s="1"/>
  <c r="C54" i="2"/>
  <c r="D32" i="2"/>
  <c r="J32" i="2" s="1"/>
  <c r="C32" i="2"/>
  <c r="E26" i="2"/>
  <c r="K26" i="2" s="1"/>
  <c r="E25" i="2"/>
  <c r="K25" i="2" s="1"/>
  <c r="E24" i="2"/>
  <c r="K24" i="2" s="1"/>
  <c r="D20" i="2"/>
  <c r="C20" i="2"/>
  <c r="K19" i="4" l="1"/>
  <c r="K15" i="4"/>
  <c r="K18" i="4"/>
  <c r="K14" i="4"/>
  <c r="K16" i="4"/>
  <c r="K17" i="4"/>
  <c r="J11" i="2" l="1"/>
  <c r="D60" i="5" l="1"/>
  <c r="F60" i="5"/>
  <c r="H60" i="5"/>
  <c r="I60" i="5"/>
  <c r="J60" i="5" l="1"/>
  <c r="G17" i="2"/>
  <c r="I17" i="2"/>
  <c r="J17" i="2"/>
  <c r="E20" i="2" l="1"/>
  <c r="J20" i="2"/>
  <c r="I20" i="2"/>
  <c r="G20" i="2"/>
  <c r="I108" i="5"/>
  <c r="I107" i="5"/>
  <c r="H107" i="5"/>
  <c r="F107" i="5"/>
  <c r="I106" i="5"/>
  <c r="H106" i="5"/>
  <c r="F106" i="5"/>
  <c r="I99" i="5"/>
  <c r="H99" i="5"/>
  <c r="F99" i="5"/>
  <c r="D99" i="5"/>
  <c r="I98" i="5"/>
  <c r="H98" i="5"/>
  <c r="F98" i="5"/>
  <c r="D98" i="5"/>
  <c r="I97" i="5"/>
  <c r="H97" i="5"/>
  <c r="F97" i="5"/>
  <c r="D97" i="5"/>
  <c r="H96" i="5"/>
  <c r="J95" i="5"/>
  <c r="I95" i="5"/>
  <c r="J94" i="5"/>
  <c r="I94" i="5"/>
  <c r="I93" i="5"/>
  <c r="H93" i="5"/>
  <c r="F93" i="5"/>
  <c r="D93" i="5"/>
  <c r="J92" i="5"/>
  <c r="J91" i="5"/>
  <c r="I91" i="5"/>
  <c r="J90" i="5"/>
  <c r="I89" i="5"/>
  <c r="D89" i="5"/>
  <c r="J89" i="5" s="1"/>
  <c r="F88" i="5"/>
  <c r="D88" i="5"/>
  <c r="J87" i="5"/>
  <c r="I87" i="5"/>
  <c r="J86" i="5"/>
  <c r="I86" i="5"/>
  <c r="I85" i="5"/>
  <c r="J84" i="5"/>
  <c r="I84" i="5"/>
  <c r="I83" i="5"/>
  <c r="H83" i="5"/>
  <c r="F83" i="5"/>
  <c r="D83" i="5"/>
  <c r="H82" i="5"/>
  <c r="I81" i="5"/>
  <c r="H81" i="5"/>
  <c r="F81" i="5"/>
  <c r="D81" i="5"/>
  <c r="H80" i="5"/>
  <c r="I79" i="5"/>
  <c r="H79" i="5"/>
  <c r="F79" i="5"/>
  <c r="D79" i="5"/>
  <c r="I78" i="5"/>
  <c r="H78" i="5"/>
  <c r="F78" i="5"/>
  <c r="D78" i="5"/>
  <c r="I76" i="5"/>
  <c r="H76" i="5"/>
  <c r="F76" i="5"/>
  <c r="D76" i="5"/>
  <c r="J75" i="5"/>
  <c r="I75" i="5"/>
  <c r="J74" i="5"/>
  <c r="I74" i="5"/>
  <c r="I72" i="5"/>
  <c r="H72" i="5"/>
  <c r="F72" i="5"/>
  <c r="D72" i="5"/>
  <c r="I71" i="5"/>
  <c r="H71" i="5"/>
  <c r="F71" i="5"/>
  <c r="D71" i="5"/>
  <c r="I69" i="5"/>
  <c r="H69" i="5"/>
  <c r="F69" i="5"/>
  <c r="D69" i="5"/>
  <c r="I67" i="5"/>
  <c r="H67" i="5"/>
  <c r="F67" i="5"/>
  <c r="D67" i="5"/>
  <c r="I66" i="5"/>
  <c r="F66" i="5"/>
  <c r="D66" i="5"/>
  <c r="I52" i="5"/>
  <c r="F52" i="5"/>
  <c r="D52" i="5"/>
  <c r="I51" i="5"/>
  <c r="F51" i="5"/>
  <c r="D51" i="5"/>
  <c r="F73" i="5" l="1"/>
  <c r="F80" i="5"/>
  <c r="F82" i="5"/>
  <c r="D70" i="5"/>
  <c r="F68" i="5"/>
  <c r="F70" i="5"/>
  <c r="H85" i="5"/>
  <c r="J51" i="5"/>
  <c r="I77" i="5"/>
  <c r="D85" i="5"/>
  <c r="F100" i="5"/>
  <c r="K20" i="2"/>
  <c r="H70" i="5"/>
  <c r="I53" i="5"/>
  <c r="J69" i="5"/>
  <c r="J71" i="5"/>
  <c r="J72" i="5"/>
  <c r="J76" i="5"/>
  <c r="J78" i="5"/>
  <c r="J79" i="5"/>
  <c r="J83" i="5"/>
  <c r="J88" i="5"/>
  <c r="J97" i="5"/>
  <c r="J98" i="5"/>
  <c r="H108" i="5"/>
  <c r="D53" i="5"/>
  <c r="I68" i="5"/>
  <c r="I82" i="5"/>
  <c r="I88" i="5"/>
  <c r="I96" i="5"/>
  <c r="J106" i="5"/>
  <c r="J107" i="5"/>
  <c r="H68" i="5"/>
  <c r="F96" i="5"/>
  <c r="J52" i="5"/>
  <c r="J66" i="5"/>
  <c r="J67" i="5"/>
  <c r="I70" i="5"/>
  <c r="H73" i="5"/>
  <c r="H77" i="5"/>
  <c r="D82" i="5"/>
  <c r="J82" i="5" s="1"/>
  <c r="I92" i="5"/>
  <c r="J93" i="5"/>
  <c r="J99" i="5"/>
  <c r="H100" i="5"/>
  <c r="F53" i="5"/>
  <c r="D68" i="5"/>
  <c r="I73" i="5"/>
  <c r="D77" i="5"/>
  <c r="I80" i="5"/>
  <c r="J81" i="5"/>
  <c r="I100" i="5"/>
  <c r="F108" i="5"/>
  <c r="D73" i="5"/>
  <c r="F77" i="5"/>
  <c r="D80" i="5"/>
  <c r="J80" i="5" s="1"/>
  <c r="D96" i="5"/>
  <c r="D100" i="5"/>
  <c r="I12" i="5"/>
  <c r="H12" i="5"/>
  <c r="F12" i="5"/>
  <c r="D12" i="5"/>
  <c r="I11" i="5"/>
  <c r="H11" i="5"/>
  <c r="F11" i="5"/>
  <c r="D11" i="5"/>
  <c r="I9" i="5"/>
  <c r="H9" i="5"/>
  <c r="F9" i="5"/>
  <c r="D9" i="5"/>
  <c r="I8" i="5"/>
  <c r="H8" i="5"/>
  <c r="F8" i="5"/>
  <c r="D8" i="5"/>
  <c r="I57" i="5"/>
  <c r="H57" i="5"/>
  <c r="I29" i="5"/>
  <c r="H29" i="5"/>
  <c r="F29" i="5"/>
  <c r="D29" i="5"/>
  <c r="I28" i="5"/>
  <c r="H28" i="5"/>
  <c r="F28" i="5"/>
  <c r="D28" i="5"/>
  <c r="J70" i="5" l="1"/>
  <c r="J68" i="5"/>
  <c r="H32" i="5"/>
  <c r="J100" i="5"/>
  <c r="J73" i="5"/>
  <c r="J108" i="5"/>
  <c r="J85" i="5"/>
  <c r="D32" i="5"/>
  <c r="F32" i="5"/>
  <c r="J8" i="5"/>
  <c r="J9" i="5"/>
  <c r="J11" i="5"/>
  <c r="J12" i="5"/>
  <c r="I32" i="5"/>
  <c r="J28" i="5"/>
  <c r="J77" i="5"/>
  <c r="J29" i="5"/>
  <c r="J96" i="5"/>
  <c r="J53" i="5"/>
  <c r="G61" i="4"/>
  <c r="E61" i="4"/>
  <c r="J60" i="4"/>
  <c r="I60" i="4"/>
  <c r="G60" i="4"/>
  <c r="E60" i="4"/>
  <c r="J59" i="4"/>
  <c r="I59" i="4"/>
  <c r="G59" i="4"/>
  <c r="E59" i="4"/>
  <c r="J58" i="4"/>
  <c r="I58" i="4"/>
  <c r="G58" i="4"/>
  <c r="E58" i="4"/>
  <c r="J51" i="4"/>
  <c r="I51" i="4"/>
  <c r="I52" i="4" s="1"/>
  <c r="G51" i="4"/>
  <c r="G52" i="4" s="1"/>
  <c r="E51" i="4"/>
  <c r="E52" i="4" s="1"/>
  <c r="J49" i="4"/>
  <c r="I49" i="4"/>
  <c r="I50" i="4" s="1"/>
  <c r="G49" i="4"/>
  <c r="G50" i="4" s="1"/>
  <c r="E49" i="4"/>
  <c r="E50" i="4" s="1"/>
  <c r="J32" i="5" l="1"/>
  <c r="I61" i="4"/>
  <c r="K61" i="4" s="1"/>
  <c r="J61" i="4"/>
  <c r="K58" i="4"/>
  <c r="K59" i="4"/>
  <c r="K60" i="4"/>
  <c r="I44" i="5"/>
  <c r="K51" i="4"/>
  <c r="K52" i="4" s="1"/>
  <c r="K49" i="4"/>
  <c r="K50" i="4" s="1"/>
  <c r="E89" i="4" l="1"/>
  <c r="J89" i="4"/>
  <c r="E90" i="4"/>
  <c r="J90" i="4"/>
  <c r="E91" i="4"/>
  <c r="J91" i="4"/>
  <c r="J55" i="4"/>
  <c r="I55" i="4"/>
  <c r="G55" i="4"/>
  <c r="E55" i="4"/>
  <c r="J54" i="4"/>
  <c r="I54" i="4"/>
  <c r="G54" i="4"/>
  <c r="E54" i="4"/>
  <c r="K89" i="4" l="1"/>
  <c r="J62" i="4"/>
  <c r="G62" i="4"/>
  <c r="K54" i="4"/>
  <c r="E62" i="4"/>
  <c r="I62" i="4"/>
  <c r="G56" i="4"/>
  <c r="K90" i="4"/>
  <c r="E56" i="4"/>
  <c r="K55" i="4"/>
  <c r="I56" i="4"/>
  <c r="K91" i="4"/>
  <c r="K62" i="4" l="1"/>
  <c r="K56" i="4"/>
  <c r="J14" i="2" l="1"/>
  <c r="I14" i="2"/>
  <c r="G14" i="2"/>
  <c r="I4" i="5" l="1"/>
  <c r="H4" i="5"/>
  <c r="F4" i="5"/>
  <c r="E92" i="4" l="1"/>
  <c r="J92" i="4"/>
  <c r="K92" i="4" l="1"/>
  <c r="H63" i="5" l="1"/>
  <c r="H62" i="5"/>
  <c r="H61" i="5"/>
  <c r="H59" i="5"/>
  <c r="H58" i="5"/>
  <c r="H56" i="5"/>
  <c r="I85" i="4" l="1"/>
  <c r="I7" i="4" l="1"/>
  <c r="F63" i="5" l="1"/>
  <c r="F62" i="5"/>
  <c r="F61" i="5"/>
  <c r="F59" i="5"/>
  <c r="F58" i="5"/>
  <c r="F57" i="5"/>
  <c r="F56" i="5"/>
  <c r="I63" i="5"/>
  <c r="I62" i="5"/>
  <c r="I61" i="5"/>
  <c r="I59" i="5"/>
  <c r="I58" i="5"/>
  <c r="I56" i="5"/>
  <c r="D63" i="5"/>
  <c r="D62" i="5"/>
  <c r="D61" i="5"/>
  <c r="D59" i="5"/>
  <c r="D58" i="5"/>
  <c r="D57" i="5"/>
  <c r="D56" i="5"/>
  <c r="I48" i="5"/>
  <c r="I47" i="5"/>
  <c r="H48" i="5"/>
  <c r="H47" i="5"/>
  <c r="F48" i="5"/>
  <c r="F47" i="5"/>
  <c r="D48" i="5"/>
  <c r="D47" i="5"/>
  <c r="I38" i="5"/>
  <c r="I37" i="5"/>
  <c r="H41" i="5"/>
  <c r="F41" i="5"/>
  <c r="D41" i="5"/>
  <c r="I36" i="5"/>
  <c r="H38" i="5"/>
  <c r="H37" i="5"/>
  <c r="H36" i="5"/>
  <c r="F38" i="5"/>
  <c r="F37" i="5"/>
  <c r="F36" i="5"/>
  <c r="D38" i="5"/>
  <c r="D37" i="5"/>
  <c r="D36" i="5"/>
  <c r="I25" i="5"/>
  <c r="H25" i="5"/>
  <c r="F25" i="5"/>
  <c r="D25" i="5"/>
  <c r="I20" i="5"/>
  <c r="I21" i="5"/>
  <c r="H21" i="5"/>
  <c r="F21" i="5"/>
  <c r="H20" i="5"/>
  <c r="F20" i="5"/>
  <c r="D21" i="5"/>
  <c r="D20" i="5"/>
  <c r="H16" i="5"/>
  <c r="H17" i="5"/>
  <c r="H15" i="5"/>
  <c r="F16" i="5"/>
  <c r="F17" i="5"/>
  <c r="F15" i="5"/>
  <c r="D17" i="5"/>
  <c r="D16" i="5"/>
  <c r="D15" i="5"/>
  <c r="I17" i="5"/>
  <c r="I16" i="5"/>
  <c r="I15" i="5"/>
  <c r="H5" i="5"/>
  <c r="J5" i="5" s="1"/>
  <c r="D4" i="5"/>
  <c r="J4" i="5" s="1"/>
  <c r="J61" i="5" l="1"/>
  <c r="D22" i="5"/>
  <c r="J16" i="5"/>
  <c r="J56" i="5"/>
  <c r="D18" i="5"/>
  <c r="H18" i="5"/>
  <c r="J58" i="5"/>
  <c r="J63" i="5"/>
  <c r="I64" i="5"/>
  <c r="J59" i="5"/>
  <c r="J57" i="5"/>
  <c r="J62" i="5"/>
  <c r="H44" i="5"/>
  <c r="D49" i="5"/>
  <c r="I26" i="5"/>
  <c r="J47" i="5"/>
  <c r="I5" i="5"/>
  <c r="F18" i="5"/>
  <c r="H39" i="5"/>
  <c r="I49" i="5"/>
  <c r="J41" i="5"/>
  <c r="D44" i="5"/>
  <c r="H49" i="5"/>
  <c r="J36" i="5"/>
  <c r="J17" i="5"/>
  <c r="I18" i="5"/>
  <c r="J20" i="5"/>
  <c r="J21" i="5"/>
  <c r="H22" i="5"/>
  <c r="J25" i="5"/>
  <c r="F49" i="5"/>
  <c r="I22" i="5"/>
  <c r="J37" i="5"/>
  <c r="F44" i="5"/>
  <c r="J48" i="5"/>
  <c r="J15" i="5"/>
  <c r="F22" i="5"/>
  <c r="J38" i="5"/>
  <c r="F39" i="5"/>
  <c r="F64" i="5"/>
  <c r="H64" i="5"/>
  <c r="D26" i="5"/>
  <c r="D64" i="5"/>
  <c r="D39" i="5"/>
  <c r="J85" i="4"/>
  <c r="G85" i="4"/>
  <c r="G86" i="4" s="1"/>
  <c r="E85" i="4"/>
  <c r="E86" i="4" s="1"/>
  <c r="J4" i="4"/>
  <c r="J18" i="5" l="1"/>
  <c r="J86" i="4"/>
  <c r="J49" i="5"/>
  <c r="J64" i="5"/>
  <c r="J44" i="5"/>
  <c r="J39" i="5"/>
  <c r="J22" i="5"/>
  <c r="K85" i="4"/>
  <c r="K86" i="4" s="1"/>
  <c r="I86" i="4"/>
  <c r="F26" i="5"/>
  <c r="H26" i="5" s="1"/>
  <c r="J26" i="5" l="1"/>
  <c r="J27" i="3"/>
  <c r="E27" i="3"/>
  <c r="E23" i="4" l="1"/>
  <c r="J46" i="4"/>
  <c r="J45" i="4"/>
  <c r="J44" i="4"/>
  <c r="J43" i="4"/>
  <c r="I46" i="4"/>
  <c r="I45" i="4"/>
  <c r="I44" i="4"/>
  <c r="I43" i="4"/>
  <c r="J40" i="4"/>
  <c r="J39" i="4"/>
  <c r="J38" i="4"/>
  <c r="J31" i="4"/>
  <c r="I40" i="4"/>
  <c r="I39" i="4"/>
  <c r="I38" i="4"/>
  <c r="I31" i="4"/>
  <c r="J28" i="4"/>
  <c r="J26" i="4"/>
  <c r="J25" i="4"/>
  <c r="I28" i="4"/>
  <c r="I26" i="4"/>
  <c r="I25" i="4"/>
  <c r="J22" i="4"/>
  <c r="J21" i="4"/>
  <c r="J20" i="4"/>
  <c r="J13" i="4"/>
  <c r="J12" i="4"/>
  <c r="I22" i="4"/>
  <c r="I21" i="4"/>
  <c r="I20" i="4"/>
  <c r="I13" i="4"/>
  <c r="I12" i="4"/>
  <c r="J9" i="4"/>
  <c r="J8" i="4"/>
  <c r="J7" i="4"/>
  <c r="J6" i="4"/>
  <c r="J5" i="4"/>
  <c r="I9" i="4"/>
  <c r="I8" i="4"/>
  <c r="I6" i="4"/>
  <c r="I5" i="4"/>
  <c r="I4" i="4"/>
  <c r="J50" i="3"/>
  <c r="I50" i="3"/>
  <c r="J49" i="3"/>
  <c r="I49" i="3"/>
  <c r="J48" i="3"/>
  <c r="I48" i="3"/>
  <c r="J47" i="3"/>
  <c r="I47" i="3"/>
  <c r="J44" i="3"/>
  <c r="J43" i="3"/>
  <c r="J42" i="3"/>
  <c r="J41" i="3"/>
  <c r="J40" i="3"/>
  <c r="J39" i="3"/>
  <c r="J38" i="3"/>
  <c r="I44" i="3"/>
  <c r="I43" i="3"/>
  <c r="I42" i="3"/>
  <c r="I41" i="3"/>
  <c r="I40" i="3"/>
  <c r="I39" i="3"/>
  <c r="I38" i="3"/>
  <c r="J35" i="3"/>
  <c r="J33" i="3"/>
  <c r="J32" i="3"/>
  <c r="I35" i="3"/>
  <c r="I33" i="3"/>
  <c r="I32" i="3"/>
  <c r="J29" i="3"/>
  <c r="J28" i="3"/>
  <c r="J26" i="3"/>
  <c r="J25" i="3"/>
  <c r="J21" i="3"/>
  <c r="I29" i="3"/>
  <c r="I28" i="3"/>
  <c r="I26" i="3"/>
  <c r="I25" i="3"/>
  <c r="I21" i="3"/>
  <c r="J19" i="3"/>
  <c r="J18" i="3"/>
  <c r="J13" i="3"/>
  <c r="J12" i="3"/>
  <c r="J10" i="3"/>
  <c r="J9" i="3"/>
  <c r="J8" i="3"/>
  <c r="J7" i="3"/>
  <c r="J6" i="3"/>
  <c r="J4" i="3"/>
  <c r="I19" i="3"/>
  <c r="I4" i="3"/>
  <c r="J53" i="2"/>
  <c r="J52" i="2"/>
  <c r="J51" i="2"/>
  <c r="J50" i="2"/>
  <c r="J48" i="2"/>
  <c r="J46" i="2"/>
  <c r="J44" i="2"/>
  <c r="J43" i="2"/>
  <c r="J42" i="2"/>
  <c r="J41" i="2"/>
  <c r="J40" i="2"/>
  <c r="J39" i="2"/>
  <c r="J38" i="2"/>
  <c r="J37" i="2"/>
  <c r="J36" i="2"/>
  <c r="J35" i="2"/>
  <c r="J34" i="2"/>
  <c r="I53" i="2"/>
  <c r="I52" i="2"/>
  <c r="I51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J22" i="2"/>
  <c r="I22" i="2"/>
  <c r="J19" i="2"/>
  <c r="J16" i="2"/>
  <c r="J15" i="2"/>
  <c r="J13" i="2"/>
  <c r="J12" i="2"/>
  <c r="J10" i="2"/>
  <c r="J9" i="2"/>
  <c r="J8" i="2"/>
  <c r="J6" i="2"/>
  <c r="J5" i="2"/>
  <c r="J4" i="2"/>
  <c r="I19" i="2"/>
  <c r="I16" i="2"/>
  <c r="I15" i="2"/>
  <c r="I13" i="2"/>
  <c r="I12" i="2"/>
  <c r="I11" i="2"/>
  <c r="I10" i="2"/>
  <c r="I9" i="2"/>
  <c r="I8" i="2"/>
  <c r="I7" i="2"/>
  <c r="I6" i="2"/>
  <c r="I5" i="2"/>
  <c r="I4" i="2"/>
  <c r="J23" i="4" l="1"/>
  <c r="I23" i="4"/>
  <c r="G5" i="4"/>
  <c r="E5" i="4"/>
  <c r="G9" i="4"/>
  <c r="G8" i="4"/>
  <c r="G7" i="4"/>
  <c r="G6" i="4"/>
  <c r="G4" i="4"/>
  <c r="I10" i="4"/>
  <c r="G22" i="4"/>
  <c r="G21" i="4"/>
  <c r="G20" i="4"/>
  <c r="G12" i="4"/>
  <c r="G23" i="4"/>
  <c r="G28" i="4"/>
  <c r="G26" i="4"/>
  <c r="G25" i="4"/>
  <c r="G40" i="4"/>
  <c r="G39" i="4"/>
  <c r="G38" i="4"/>
  <c r="G31" i="4"/>
  <c r="G46" i="4"/>
  <c r="G45" i="4"/>
  <c r="G43" i="4"/>
  <c r="G44" i="4"/>
  <c r="I47" i="4"/>
  <c r="E46" i="4"/>
  <c r="E45" i="4"/>
  <c r="E44" i="4"/>
  <c r="E43" i="4"/>
  <c r="E40" i="4"/>
  <c r="E39" i="4"/>
  <c r="E38" i="4"/>
  <c r="E22" i="4"/>
  <c r="E21" i="4"/>
  <c r="E20" i="4"/>
  <c r="E12" i="4"/>
  <c r="E9" i="4"/>
  <c r="E8" i="4"/>
  <c r="E7" i="4"/>
  <c r="E6" i="4"/>
  <c r="E4" i="4"/>
  <c r="G50" i="3"/>
  <c r="G49" i="3"/>
  <c r="G48" i="3"/>
  <c r="G47" i="3"/>
  <c r="I51" i="3"/>
  <c r="E50" i="3"/>
  <c r="E49" i="3"/>
  <c r="E48" i="3"/>
  <c r="E47" i="3"/>
  <c r="G44" i="3"/>
  <c r="G43" i="3"/>
  <c r="G42" i="3"/>
  <c r="G41" i="3"/>
  <c r="G40" i="3"/>
  <c r="G38" i="3"/>
  <c r="G39" i="3"/>
  <c r="G35" i="3"/>
  <c r="G33" i="3"/>
  <c r="G32" i="3"/>
  <c r="E44" i="3"/>
  <c r="E43" i="3"/>
  <c r="E42" i="3"/>
  <c r="K42" i="3" s="1"/>
  <c r="E41" i="3"/>
  <c r="K41" i="3" s="1"/>
  <c r="E40" i="3"/>
  <c r="E39" i="3"/>
  <c r="E38" i="3"/>
  <c r="E35" i="3"/>
  <c r="E33" i="3"/>
  <c r="E32" i="3"/>
  <c r="J36" i="3"/>
  <c r="G29" i="3"/>
  <c r="G28" i="3"/>
  <c r="G26" i="3"/>
  <c r="G25" i="3"/>
  <c r="E29" i="3"/>
  <c r="E28" i="3"/>
  <c r="E26" i="3"/>
  <c r="E25" i="3"/>
  <c r="G19" i="3"/>
  <c r="K18" i="3"/>
  <c r="G4" i="3"/>
  <c r="E19" i="3"/>
  <c r="E14" i="3"/>
  <c r="E13" i="3"/>
  <c r="E12" i="3"/>
  <c r="E10" i="3"/>
  <c r="E9" i="3"/>
  <c r="E8" i="3"/>
  <c r="E7" i="3"/>
  <c r="E6" i="3"/>
  <c r="E4" i="3"/>
  <c r="G53" i="2"/>
  <c r="G52" i="2"/>
  <c r="G51" i="2"/>
  <c r="G45" i="2"/>
  <c r="G46" i="2"/>
  <c r="G44" i="2"/>
  <c r="G43" i="2"/>
  <c r="G42" i="2"/>
  <c r="G41" i="2"/>
  <c r="G40" i="2"/>
  <c r="G39" i="2"/>
  <c r="G38" i="2"/>
  <c r="G37" i="2"/>
  <c r="G36" i="2"/>
  <c r="G35" i="2"/>
  <c r="G34" i="2"/>
  <c r="E53" i="2"/>
  <c r="E52" i="2"/>
  <c r="E46" i="2"/>
  <c r="K46" i="2" s="1"/>
  <c r="E45" i="2"/>
  <c r="E44" i="2"/>
  <c r="E43" i="2"/>
  <c r="E42" i="2"/>
  <c r="E41" i="2"/>
  <c r="E40" i="2"/>
  <c r="E39" i="2"/>
  <c r="E38" i="2"/>
  <c r="K37" i="2"/>
  <c r="E36" i="2"/>
  <c r="E35" i="2"/>
  <c r="E34" i="2"/>
  <c r="G23" i="2"/>
  <c r="E23" i="2"/>
  <c r="E31" i="2"/>
  <c r="K31" i="2" s="1"/>
  <c r="E30" i="2"/>
  <c r="K30" i="2" s="1"/>
  <c r="E29" i="2"/>
  <c r="K29" i="2" s="1"/>
  <c r="G19" i="2"/>
  <c r="G16" i="2"/>
  <c r="G15" i="2"/>
  <c r="G13" i="2"/>
  <c r="G12" i="2"/>
  <c r="G11" i="2"/>
  <c r="G10" i="2"/>
  <c r="G9" i="2"/>
  <c r="G8" i="2"/>
  <c r="G7" i="2"/>
  <c r="G6" i="2"/>
  <c r="G5" i="2"/>
  <c r="G4" i="2"/>
  <c r="E19" i="2"/>
  <c r="E17" i="2"/>
  <c r="K17" i="2" s="1"/>
  <c r="E16" i="2"/>
  <c r="E15" i="2"/>
  <c r="E14" i="2"/>
  <c r="K14" i="2" s="1"/>
  <c r="E13" i="2"/>
  <c r="E12" i="2"/>
  <c r="E11" i="2"/>
  <c r="E10" i="2"/>
  <c r="E9" i="2"/>
  <c r="E8" i="2"/>
  <c r="E7" i="2"/>
  <c r="E6" i="2"/>
  <c r="E5" i="2"/>
  <c r="E4" i="2"/>
  <c r="K23" i="2" l="1"/>
  <c r="K8" i="4"/>
  <c r="K33" i="3"/>
  <c r="K15" i="2"/>
  <c r="K40" i="4"/>
  <c r="K20" i="4"/>
  <c r="K6" i="4"/>
  <c r="K16" i="2"/>
  <c r="K44" i="4"/>
  <c r="K31" i="4"/>
  <c r="K39" i="4"/>
  <c r="K23" i="4"/>
  <c r="K12" i="4"/>
  <c r="K22" i="4"/>
  <c r="K43" i="3"/>
  <c r="K40" i="3"/>
  <c r="K44" i="3"/>
  <c r="K32" i="3"/>
  <c r="K35" i="3"/>
  <c r="K21" i="3"/>
  <c r="K29" i="3"/>
  <c r="K26" i="3"/>
  <c r="K7" i="2"/>
  <c r="K6" i="2"/>
  <c r="K11" i="2"/>
  <c r="K10" i="2"/>
  <c r="K5" i="2"/>
  <c r="K9" i="2"/>
  <c r="K41" i="2"/>
  <c r="K51" i="2"/>
  <c r="K4" i="2"/>
  <c r="K8" i="2"/>
  <c r="K35" i="2"/>
  <c r="K28" i="3"/>
  <c r="K7" i="4"/>
  <c r="K13" i="4"/>
  <c r="K19" i="2"/>
  <c r="K12" i="2"/>
  <c r="K13" i="2"/>
  <c r="K39" i="2"/>
  <c r="K43" i="2"/>
  <c r="K48" i="2"/>
  <c r="K53" i="2"/>
  <c r="K8" i="3"/>
  <c r="K13" i="3"/>
  <c r="K49" i="3"/>
  <c r="K6" i="3"/>
  <c r="K10" i="3"/>
  <c r="K38" i="3"/>
  <c r="K4" i="3"/>
  <c r="K9" i="3"/>
  <c r="K14" i="3"/>
  <c r="E30" i="3"/>
  <c r="J51" i="3"/>
  <c r="K50" i="3"/>
  <c r="K7" i="3"/>
  <c r="K12" i="3"/>
  <c r="K19" i="3"/>
  <c r="K25" i="3"/>
  <c r="K39" i="3"/>
  <c r="K48" i="3"/>
  <c r="K47" i="3"/>
  <c r="G51" i="3"/>
  <c r="K51" i="3" s="1"/>
  <c r="K4" i="4"/>
  <c r="K9" i="4"/>
  <c r="K21" i="4"/>
  <c r="K38" i="4"/>
  <c r="E10" i="4"/>
  <c r="G32" i="2"/>
  <c r="K34" i="2"/>
  <c r="K38" i="2"/>
  <c r="K42" i="2"/>
  <c r="K52" i="2"/>
  <c r="K22" i="2"/>
  <c r="K36" i="2"/>
  <c r="K40" i="2"/>
  <c r="K44" i="2"/>
  <c r="K50" i="2"/>
  <c r="G54" i="2"/>
  <c r="G29" i="4"/>
  <c r="K43" i="4"/>
  <c r="J10" i="4"/>
  <c r="E32" i="2"/>
  <c r="E45" i="3"/>
  <c r="G36" i="3"/>
  <c r="G45" i="3"/>
  <c r="G10" i="4"/>
  <c r="J45" i="3"/>
  <c r="I54" i="2"/>
  <c r="E54" i="2"/>
  <c r="I45" i="3"/>
  <c r="I36" i="3"/>
  <c r="J30" i="3"/>
  <c r="G30" i="3"/>
  <c r="I30" i="3"/>
  <c r="K46" i="4"/>
  <c r="K5" i="4"/>
  <c r="G47" i="4"/>
  <c r="J47" i="4"/>
  <c r="E41" i="4"/>
  <c r="G41" i="4"/>
  <c r="I41" i="4"/>
  <c r="E47" i="4"/>
  <c r="K45" i="4"/>
  <c r="I29" i="4"/>
  <c r="J41" i="4"/>
  <c r="E25" i="4"/>
  <c r="K25" i="4" s="1"/>
  <c r="E26" i="4"/>
  <c r="K26" i="4" s="1"/>
  <c r="E28" i="4"/>
  <c r="K28" i="4" s="1"/>
  <c r="K34" i="3"/>
  <c r="J34" i="3"/>
  <c r="K45" i="3" l="1"/>
  <c r="K30" i="3"/>
  <c r="K10" i="4"/>
  <c r="K47" i="4"/>
  <c r="K41" i="4"/>
  <c r="K54" i="2"/>
  <c r="E36" i="3"/>
  <c r="K36" i="3" s="1"/>
  <c r="J5" i="3" l="1"/>
  <c r="J45" i="2"/>
  <c r="I32" i="2" l="1"/>
  <c r="K32" i="2" s="1"/>
  <c r="K45" i="2"/>
  <c r="E29" i="4"/>
  <c r="K29" i="4" s="1"/>
</calcChain>
</file>

<file path=xl/sharedStrings.xml><?xml version="1.0" encoding="utf-8"?>
<sst xmlns="http://schemas.openxmlformats.org/spreadsheetml/2006/main" count="559" uniqueCount="312">
  <si>
    <t>الـــســـلــعـــة</t>
  </si>
  <si>
    <t>س1</t>
  </si>
  <si>
    <t>يناير</t>
  </si>
  <si>
    <t>ق</t>
  </si>
  <si>
    <t>فبراير</t>
  </si>
  <si>
    <t>مارس</t>
  </si>
  <si>
    <t>قمح بلدي</t>
  </si>
  <si>
    <t xml:space="preserve">شعير </t>
  </si>
  <si>
    <t>ذرة شامية هند</t>
  </si>
  <si>
    <t>دخن</t>
  </si>
  <si>
    <t>غرب</t>
  </si>
  <si>
    <t>خبز جاهز/ روتي/ رغيف</t>
  </si>
  <si>
    <t>بسكويت بأنواعة</t>
  </si>
  <si>
    <t>الإجـــمـــالــــي</t>
  </si>
  <si>
    <t>الحبوب ومشتقاتها :-</t>
  </si>
  <si>
    <t>البقوليات الجافة:-</t>
  </si>
  <si>
    <t>عدس م + خ</t>
  </si>
  <si>
    <t xml:space="preserve"> طماطم</t>
  </si>
  <si>
    <t xml:space="preserve"> بصل أخضر</t>
  </si>
  <si>
    <t xml:space="preserve"> ثومة خضراء</t>
  </si>
  <si>
    <t>باميا</t>
  </si>
  <si>
    <t>كوسة/ قرع/ دبا</t>
  </si>
  <si>
    <t>باذنجان</t>
  </si>
  <si>
    <t>ملوخية/ سبانخ ربطة</t>
  </si>
  <si>
    <t>كرث/بقل/سلطة/جرجير</t>
  </si>
  <si>
    <t>خيار</t>
  </si>
  <si>
    <t>بسباس أخضر</t>
  </si>
  <si>
    <t>نعناع ، كبزرة ، بقدونس</t>
  </si>
  <si>
    <t>صلصة معجون طماطم</t>
  </si>
  <si>
    <t>الفواكة الطازجة والجففة:-</t>
  </si>
  <si>
    <t>موز محلي</t>
  </si>
  <si>
    <t>عنب بأنواعة</t>
  </si>
  <si>
    <t>برتقال م + خ</t>
  </si>
  <si>
    <t>ليمون حامض</t>
  </si>
  <si>
    <t>تفاح م+ خ</t>
  </si>
  <si>
    <t>شمام</t>
  </si>
  <si>
    <t>حبحب بطيخ</t>
  </si>
  <si>
    <t>عمبة فلفل باباي</t>
  </si>
  <si>
    <t>رمــــان</t>
  </si>
  <si>
    <t>فرسك خوخ طازج</t>
  </si>
  <si>
    <t>مانجو عمب العظام</t>
  </si>
  <si>
    <t>زبيب بأنواعة</t>
  </si>
  <si>
    <t>اللـــحـــوم:-</t>
  </si>
  <si>
    <t>لحم مفروم بقري طازج</t>
  </si>
  <si>
    <t>لحم مفروم مثلج هندي</t>
  </si>
  <si>
    <t>دواجن طازج</t>
  </si>
  <si>
    <t>الأسماك:-</t>
  </si>
  <si>
    <t>ـــ</t>
  </si>
  <si>
    <t>أسماك مملحة أو مجففة</t>
  </si>
  <si>
    <t>الالبان ومشتقاتها:-</t>
  </si>
  <si>
    <t>جبن بأنواعة</t>
  </si>
  <si>
    <t>البيض</t>
  </si>
  <si>
    <t>زيوت الطعام:-</t>
  </si>
  <si>
    <t>السكر ومنتجاته:-</t>
  </si>
  <si>
    <t>حلوى طحينه محلي</t>
  </si>
  <si>
    <t>قشر محلي</t>
  </si>
  <si>
    <t>المياة المعدنية والمشروبات الغير كحولية:-</t>
  </si>
  <si>
    <t>مياة معدنية</t>
  </si>
  <si>
    <t>التبغ والقات:-</t>
  </si>
  <si>
    <t>السلع والخدمات الصحية:-</t>
  </si>
  <si>
    <t>المنظفات المنزلية</t>
  </si>
  <si>
    <t>الأجهزة المنزلية:-</t>
  </si>
  <si>
    <t>الأجهزة الأساسية</t>
  </si>
  <si>
    <t>أجهزة كهربائية صغيرة:-</t>
  </si>
  <si>
    <t>المنتجات الصيدلية/ الأدوية:-</t>
  </si>
  <si>
    <t>خدمات صحية</t>
  </si>
  <si>
    <t>النقل ومستلزماتة:-</t>
  </si>
  <si>
    <t>الإتصالات ومستلزماتة:-</t>
  </si>
  <si>
    <t>خدمات البريد والفاكس داخلي</t>
  </si>
  <si>
    <t>التلفونات ــ والتلكسات</t>
  </si>
  <si>
    <t xml:space="preserve"> الترفيه والثقافة:-</t>
  </si>
  <si>
    <t>المرئيات + القرطاسبة+ أقلام</t>
  </si>
  <si>
    <t>خدمات ترفيهية وثقافية</t>
  </si>
  <si>
    <t>الصحف والمجلات</t>
  </si>
  <si>
    <t>مواد ترفيهية اخرى</t>
  </si>
  <si>
    <t>التعليم ومستلزماتة:-</t>
  </si>
  <si>
    <t>التعليم</t>
  </si>
  <si>
    <t>إجــمــالي التعليم الاساسي الثانوي</t>
  </si>
  <si>
    <t>التعليم بعد الثانوية:-</t>
  </si>
  <si>
    <t>رسوم جامعية حكومية</t>
  </si>
  <si>
    <t xml:space="preserve"> رسوم جامعية اهلية</t>
  </si>
  <si>
    <t xml:space="preserve"> كتب جامعية</t>
  </si>
  <si>
    <t>المطاعم والفنادق:-</t>
  </si>
  <si>
    <t>خدمات المباشرين المطاعم والمقاهي</t>
  </si>
  <si>
    <t>اطعمة خارج المنزل</t>
  </si>
  <si>
    <t>شاي ومشروبات خارج المنزل</t>
  </si>
  <si>
    <t>خدمات السكان:-</t>
  </si>
  <si>
    <t xml:space="preserve"> فندق</t>
  </si>
  <si>
    <t>لوكندة شعبية</t>
  </si>
  <si>
    <t>خدمات وسلع متنوعة:-</t>
  </si>
  <si>
    <t>العناية الشخصية:-</t>
  </si>
  <si>
    <t>م ق</t>
  </si>
  <si>
    <t>الخضروات الطازجة والمجففة:-</t>
  </si>
  <si>
    <t>بطاط</t>
  </si>
  <si>
    <t>المتوسط</t>
  </si>
  <si>
    <t>سجائر كمران</t>
  </si>
  <si>
    <t>قـــات ماوية</t>
  </si>
  <si>
    <t>البهارات والتوابل</t>
  </si>
  <si>
    <t>حليب طازج بقري صغير</t>
  </si>
  <si>
    <t>السجاد والمفارش</t>
  </si>
  <si>
    <t>الزجاجـيـــــات</t>
  </si>
  <si>
    <t>الاغطية المنزلية</t>
  </si>
  <si>
    <t>خدمات المستشفيات</t>
  </si>
  <si>
    <t>الملابس والاحذية</t>
  </si>
  <si>
    <t>الاقمشة</t>
  </si>
  <si>
    <t>الاحذية</t>
  </si>
  <si>
    <t>احذية رجالي + صنادل</t>
  </si>
  <si>
    <t>خياطة الملابس</t>
  </si>
  <si>
    <t>رجالي</t>
  </si>
  <si>
    <t>نسائي</t>
  </si>
  <si>
    <t>الإجـــمـــالــــي العام</t>
  </si>
  <si>
    <t>السكن ومستلزماتة</t>
  </si>
  <si>
    <t>ايجار السكن المنزلي</t>
  </si>
  <si>
    <t>شرائح المياه</t>
  </si>
  <si>
    <t>الأثاث والأدوات المنزلية:-</t>
  </si>
  <si>
    <t>الأثاث</t>
  </si>
  <si>
    <t>المفارش وسجاد الارضية</t>
  </si>
  <si>
    <t>اجـــمـــالــــي السجاد والمفارش</t>
  </si>
  <si>
    <t>ادوات معدنية صحون</t>
  </si>
  <si>
    <t>ادوات بلاستكية أطباق</t>
  </si>
  <si>
    <t>ثلاجة شاي + ماء</t>
  </si>
  <si>
    <t>لحاف بطانيات طراريح</t>
  </si>
  <si>
    <t>ساعة يد رجالي+ نسائي</t>
  </si>
  <si>
    <t>حقيبه مدرسية + نسائية</t>
  </si>
  <si>
    <t>اجرة حلاقة رجالي</t>
  </si>
  <si>
    <t>تسريحة شعر للنساء</t>
  </si>
  <si>
    <t>حديد بناء 12 ملم</t>
  </si>
  <si>
    <t>حديد بناء 16 ملم</t>
  </si>
  <si>
    <t>صفائح زنك متعرج</t>
  </si>
  <si>
    <t>زجاج نوافذ ساد ملم (80*100*3)</t>
  </si>
  <si>
    <t>زجاج نوافذ ساد ملم (80*10*6)</t>
  </si>
  <si>
    <t>زجاج نوافذ مشجر (80*100*3 ملم)</t>
  </si>
  <si>
    <t>خشب أحمر (2*6انش*20 قدم)</t>
  </si>
  <si>
    <t>خشب أحمر (3*3انش*20 قدم)</t>
  </si>
  <si>
    <t>بلاط ارض محلي( 25*25سم) حضرمي</t>
  </si>
  <si>
    <t>بلوك عادي (15*15* انش)</t>
  </si>
  <si>
    <t>بلوك عادي (4*15*8 انش)</t>
  </si>
  <si>
    <t>حجار اسود حبشي</t>
  </si>
  <si>
    <t>حجار اسود حبشي حملة1 طن</t>
  </si>
  <si>
    <t>كري (هلسن) حمولة 10 طن - حملة سيارة</t>
  </si>
  <si>
    <t>مواسير مياة 20* نص انش حديد سعودي</t>
  </si>
  <si>
    <t>مواسير مياة 20*4 انش حديد</t>
  </si>
  <si>
    <t>مواسير مجاري بلاستيك 16انش</t>
  </si>
  <si>
    <t>مرحاض عربي قطر 5 انش</t>
  </si>
  <si>
    <t>مرحاض افرنجي</t>
  </si>
  <si>
    <t>مغسلة وجه عربي</t>
  </si>
  <si>
    <t>المشتقات الننفطية</t>
  </si>
  <si>
    <t>مواد البناء</t>
  </si>
  <si>
    <t xml:space="preserve"> </t>
  </si>
  <si>
    <t>احذية ولادي + صنادل</t>
  </si>
  <si>
    <t>احذية نسائي وبناتي+ صنادل</t>
  </si>
  <si>
    <t>ابلكاش ماليزي ملم 4/8/18</t>
  </si>
  <si>
    <t>ابلكاش ماليزي ملم 4/8/15</t>
  </si>
  <si>
    <t>خلاطة كهربائية باناسونيك</t>
  </si>
  <si>
    <t>التعليم الاساسي الثانوي:ـ</t>
  </si>
  <si>
    <t>رسوم مدرسية تعليم اساسي ح+خ</t>
  </si>
  <si>
    <t>رسوم مدرسية تعليم ثانوي ح+خ</t>
  </si>
  <si>
    <t>رسوم مدرسية حكومية اساسي وثانوي</t>
  </si>
  <si>
    <t>زيوت الشعر + شامبو</t>
  </si>
  <si>
    <t>صابون + حناء + عطروبخور</t>
  </si>
  <si>
    <t>مايو</t>
  </si>
  <si>
    <t>يونيو</t>
  </si>
  <si>
    <t xml:space="preserve"> بصل جاف أحمر محلي</t>
  </si>
  <si>
    <t xml:space="preserve"> ثومة جافة (صيني)</t>
  </si>
  <si>
    <t>ذرة رفيعة صفراء محلي</t>
  </si>
  <si>
    <t xml:space="preserve"> فول معلب الممتاز</t>
  </si>
  <si>
    <t>فاصوليا علب الهناء</t>
  </si>
  <si>
    <t>بازيليا علب الهناء</t>
  </si>
  <si>
    <t>شعيرية المائدة</t>
  </si>
  <si>
    <t>زيت نباتي3 أنواع ( الزيوت المستوردة)</t>
  </si>
  <si>
    <t>سمن صناعي (القمرية )</t>
  </si>
  <si>
    <t>حليب جاف( علبة) عبوة 2,5 ك</t>
  </si>
  <si>
    <t>حليب شاي سائل معلب الممتازصغير</t>
  </si>
  <si>
    <t>حليب سائل معلب الممتاز كبير</t>
  </si>
  <si>
    <t>عسل  طبيعي علب</t>
  </si>
  <si>
    <t>هيل كيلو هندي</t>
  </si>
  <si>
    <t>عسل تجاري ( الغابة السوداء)</t>
  </si>
  <si>
    <t xml:space="preserve"> شاي الكبوس</t>
  </si>
  <si>
    <t>مكينة حلاقة امواس + معجون اسنان</t>
  </si>
  <si>
    <t>دبله ذهب عيار 21 قيراط ( 5 جرام خليجي)</t>
  </si>
  <si>
    <t xml:space="preserve"> معدات النقل الشخصية </t>
  </si>
  <si>
    <t xml:space="preserve">أجور النقل داخلي </t>
  </si>
  <si>
    <t>فرن كهربائي</t>
  </si>
  <si>
    <t>مكيف هوائي جنرال ( طن ونص)</t>
  </si>
  <si>
    <t xml:space="preserve">تنور بوتجاز محلي </t>
  </si>
  <si>
    <t>غسالة كهربائية 12 كجم</t>
  </si>
  <si>
    <t>ثلاجة كهربائية سامسونج 14 قدم</t>
  </si>
  <si>
    <t>مروحة كهربائية باكستاني +أسطوانة غاز فارغة</t>
  </si>
  <si>
    <t>فرن مصري اربع عيون</t>
  </si>
  <si>
    <t>المنتجات الصيدلية والعيادة الطبية</t>
  </si>
  <si>
    <t>أسماك طازج ( السخلة)</t>
  </si>
  <si>
    <t>حلاوة هريسة باللوز محلي</t>
  </si>
  <si>
    <t>كروسين</t>
  </si>
  <si>
    <t>زبادي صغير</t>
  </si>
  <si>
    <t>أسماك معلبة ( تونة) الغويزي</t>
  </si>
  <si>
    <t>جص محلي</t>
  </si>
  <si>
    <t>كوبش، زهرة، قنبط ( الصغير)</t>
  </si>
  <si>
    <t>ملابس رجالي + نسائي+ولادي</t>
  </si>
  <si>
    <t>الإجـــمـــالــــي العام للملابس والخياطة والاحذية</t>
  </si>
  <si>
    <t>قمح أبيض استرالي</t>
  </si>
  <si>
    <t>دقيق أبيض مستورد</t>
  </si>
  <si>
    <t>دقيق مطحون محلي</t>
  </si>
  <si>
    <t>مصاريف طحن كيس قمح</t>
  </si>
  <si>
    <t xml:space="preserve">مكرونة المائدة </t>
  </si>
  <si>
    <t xml:space="preserve"> فاصوليا جافة ببضاء+ حمراء صيني</t>
  </si>
  <si>
    <t>عتر خارجي</t>
  </si>
  <si>
    <t>فول حب مستورد</t>
  </si>
  <si>
    <t>فول معلب صيني</t>
  </si>
  <si>
    <t xml:space="preserve"> بصل أبيض جاف محلي</t>
  </si>
  <si>
    <t>جزر أحمر</t>
  </si>
  <si>
    <t xml:space="preserve">بيبار أخضر </t>
  </si>
  <si>
    <t>تمر درجة ثاني</t>
  </si>
  <si>
    <t>فرسك خوخ خارجي</t>
  </si>
  <si>
    <t>لحم كباش بلدي</t>
  </si>
  <si>
    <t>لحم كباش مستورد</t>
  </si>
  <si>
    <t>لحم ماعز بلدي طازج</t>
  </si>
  <si>
    <t>لحم ماعز مستورد طازج</t>
  </si>
  <si>
    <t>دواجن مثلجة مستورد( فرنسي)</t>
  </si>
  <si>
    <t>لحم عجل بلدي طازج</t>
  </si>
  <si>
    <t xml:space="preserve">أسماك ديرك  طازج </t>
  </si>
  <si>
    <t>حلاوة طحينة النخلة مستوردة</t>
  </si>
  <si>
    <t>كمون</t>
  </si>
  <si>
    <t>فلفل مستورد</t>
  </si>
  <si>
    <t>قرفة</t>
  </si>
  <si>
    <t>حبة سوداء</t>
  </si>
  <si>
    <t>خميرة فورية</t>
  </si>
  <si>
    <t>مرقة ماجي</t>
  </si>
  <si>
    <t>زنجبيل حبوب مستورد</t>
  </si>
  <si>
    <t>بسباس أحمر محلي ( قرون)</t>
  </si>
  <si>
    <t>بسباس أحمر محلي ( مطحون)</t>
  </si>
  <si>
    <t>مشروبات غازية كندا دراي250 ملل</t>
  </si>
  <si>
    <t>مشروبات غازية بيبسي كولا 250 ملل</t>
  </si>
  <si>
    <t>عصير مانجو يماني صغير</t>
  </si>
  <si>
    <t>عصير برتقال يماني صغير</t>
  </si>
  <si>
    <t>عصير مانجو قها مصري</t>
  </si>
  <si>
    <t>فيمتو محلي</t>
  </si>
  <si>
    <t>سنكويك مستورد</t>
  </si>
  <si>
    <t>معسل تفاح</t>
  </si>
  <si>
    <t>تبغ سفنة هندي+ تبغ حممي درجة(1)</t>
  </si>
  <si>
    <t>وحدة القياس</t>
  </si>
  <si>
    <t>كيلو</t>
  </si>
  <si>
    <t>القرص</t>
  </si>
  <si>
    <t>اجرة</t>
  </si>
  <si>
    <t>علبة410 جم</t>
  </si>
  <si>
    <t>باكت 400 جم</t>
  </si>
  <si>
    <t>باكت 450جم</t>
  </si>
  <si>
    <t>باكت 110 جم</t>
  </si>
  <si>
    <t>ربطة</t>
  </si>
  <si>
    <t>علية كيلو</t>
  </si>
  <si>
    <t>حزمة</t>
  </si>
  <si>
    <t>حبة</t>
  </si>
  <si>
    <t>حزمة/ربطة</t>
  </si>
  <si>
    <t>كيس 450جم</t>
  </si>
  <si>
    <t>علبة 200جم</t>
  </si>
  <si>
    <t>كيس0.5لتر</t>
  </si>
  <si>
    <t>علبة 410جم</t>
  </si>
  <si>
    <t>علبة 170 جم</t>
  </si>
  <si>
    <t>علبة2,5 كجم</t>
  </si>
  <si>
    <t>علبة 200 ملل</t>
  </si>
  <si>
    <t>طبق 30 حبة</t>
  </si>
  <si>
    <t>علبة 0.9 كجم</t>
  </si>
  <si>
    <t>سمن بلدي</t>
  </si>
  <si>
    <t>زيت سمسم</t>
  </si>
  <si>
    <t>عبوة 1,8 لتر</t>
  </si>
  <si>
    <t>علبة 500 جم</t>
  </si>
  <si>
    <t>كل أنواع السكر</t>
  </si>
  <si>
    <t>ملح الطعام</t>
  </si>
  <si>
    <t>علبة125جم</t>
  </si>
  <si>
    <t>باكت 20جم</t>
  </si>
  <si>
    <t>قارورة0.75جم</t>
  </si>
  <si>
    <t>علبة250ملل</t>
  </si>
  <si>
    <t>قارورو250ملل</t>
  </si>
  <si>
    <t>باكت 250ملل</t>
  </si>
  <si>
    <t>علبة 170 ملل</t>
  </si>
  <si>
    <t>قارورة 710لتر</t>
  </si>
  <si>
    <t>قارورة0.4840لتر</t>
  </si>
  <si>
    <t>كيس</t>
  </si>
  <si>
    <t>قالب</t>
  </si>
  <si>
    <t xml:space="preserve">ثلج </t>
  </si>
  <si>
    <t>باكت 20 حبة</t>
  </si>
  <si>
    <t>باكت72 جم</t>
  </si>
  <si>
    <t>أسعار الدولار مقابل الريال اليمني</t>
  </si>
  <si>
    <t>تمر درجة(1)</t>
  </si>
  <si>
    <t>أرز بستمي الروبان</t>
  </si>
  <si>
    <t>حلبه حب + مطحون خارجي</t>
  </si>
  <si>
    <t>عتر محلي</t>
  </si>
  <si>
    <t>كوبش، زهرة، قنبط ( الكبير)</t>
  </si>
  <si>
    <t>المنبهات</t>
  </si>
  <si>
    <t>أرز هندي مزة</t>
  </si>
  <si>
    <t>الغاز والفحم</t>
  </si>
  <si>
    <t>البنزين (لتر 200)</t>
  </si>
  <si>
    <t>ديزل ( لتر 200)</t>
  </si>
  <si>
    <t>الدولار ( البيع)</t>
  </si>
  <si>
    <t>الدولار (الشراء)</t>
  </si>
  <si>
    <t>سنة الاساس</t>
  </si>
  <si>
    <t>ملاحظة:</t>
  </si>
  <si>
    <t>س1: سنة الأساس
ق: القيمة القياسية
م.ق : متوسط القيمة القياسية</t>
  </si>
  <si>
    <t>أبريل</t>
  </si>
  <si>
    <t>الرقم 
القياسي</t>
  </si>
  <si>
    <t>متوسط الرقم
القياسي</t>
  </si>
  <si>
    <t>*لايوجد برتقال محلي ب شهر أبريل - مايو - يونيو</t>
  </si>
  <si>
    <t>*لايوجد تفاح محلي ب شهري أبريل - مايو</t>
  </si>
  <si>
    <t xml:space="preserve"> بن حمادي محلي + مستورد( مطحون+ حب)</t>
  </si>
  <si>
    <t>البن العادي حب+ مطحون</t>
  </si>
  <si>
    <t>الاصلاح وخدماته</t>
  </si>
  <si>
    <t>الصيانة المنزلية</t>
  </si>
  <si>
    <t xml:space="preserve">لايوجد دواء امبسلين 500ملجم هندي- شهري مارس - يونيو </t>
  </si>
  <si>
    <t>أسمنت الوطنية</t>
  </si>
  <si>
    <t>أسمنت الوحدة</t>
  </si>
  <si>
    <t>الأسمنت</t>
  </si>
  <si>
    <t>الأرقـــــام الــــقـــيــــــاســـــــــــــــــيــــــــــــة ومـــــعـــــــــــــدلات الــــــــــــتــــــــضــــــــــخــــــــم لــــــــــــــــعــــــــام 2024م ( الربع الاول والثاني)</t>
  </si>
  <si>
    <t>ــ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</si>
</sst>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  <charset val="178"/>
      <scheme val="minor"/>
    </font>
    <font>
      <b/>
      <sz val="36"/>
      <color theme="1"/>
      <name val="Times New Roman"/>
      <family val="1"/>
      <scheme val="major"/>
    </font>
    <font>
      <sz val="36"/>
      <color theme="1"/>
      <name val="Times New Roman"/>
      <family val="1"/>
      <scheme val="major"/>
    </font>
    <font>
      <sz val="36"/>
      <color theme="1"/>
      <name val="Arial"/>
      <family val="2"/>
      <charset val="178"/>
      <scheme val="minor"/>
    </font>
    <font>
      <sz val="36"/>
      <color rgb="FF002060"/>
      <name val="Times New Roman"/>
      <family val="1"/>
      <scheme val="major"/>
    </font>
    <font>
      <b/>
      <sz val="26"/>
      <color rgb="FF002060"/>
      <name val="Times New Roman"/>
      <family val="1"/>
      <scheme val="major"/>
    </font>
    <font>
      <b/>
      <sz val="26"/>
      <color theme="1"/>
      <name val="Times New Roman"/>
      <family val="1"/>
      <scheme val="major"/>
    </font>
    <font>
      <sz val="26"/>
      <color theme="1"/>
      <name val="Times New Roman"/>
      <family val="1"/>
      <scheme val="major"/>
    </font>
    <font>
      <b/>
      <sz val="26"/>
      <color theme="1"/>
      <name val="Arial"/>
      <family val="2"/>
      <scheme val="minor"/>
    </font>
    <font>
      <b/>
      <sz val="28"/>
      <color theme="1"/>
      <name val="Times New Roman"/>
      <family val="1"/>
      <scheme val="major"/>
    </font>
    <font>
      <b/>
      <sz val="24"/>
      <color theme="1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theme="6" tint="0.40000610370189521"/>
        </stop>
      </gradientFill>
    </fill>
    <fill>
      <patternFill patternType="solid">
        <fgColor theme="4" tint="0.59999389629810485"/>
        <bgColor indexed="64"/>
      </patternFill>
    </fill>
    <fill>
      <gradientFill degree="90">
        <stop position="0">
          <color theme="6" tint="0.59999389629810485"/>
        </stop>
        <stop position="1">
          <color theme="4" tint="0.80001220740379042"/>
        </stop>
      </gradient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2" borderId="0" xfId="0" applyFont="1" applyFill="1"/>
    <xf numFmtId="0" fontId="2" fillId="3" borderId="0" xfId="0" applyFont="1" applyFill="1"/>
    <xf numFmtId="3" fontId="2" fillId="2" borderId="0" xfId="0" applyNumberFormat="1" applyFont="1" applyFill="1"/>
    <xf numFmtId="3" fontId="2" fillId="0" borderId="0" xfId="0" applyNumberFormat="1" applyFont="1"/>
    <xf numFmtId="3" fontId="0" fillId="0" borderId="0" xfId="0" applyNumberFormat="1"/>
    <xf numFmtId="0" fontId="4" fillId="2" borderId="0" xfId="0" applyFont="1" applyFill="1"/>
    <xf numFmtId="0" fontId="4" fillId="0" borderId="0" xfId="0" applyFont="1"/>
    <xf numFmtId="0" fontId="5" fillId="2" borderId="0" xfId="0" applyFont="1" applyFill="1" applyAlignment="1">
      <alignment vertical="center" wrapText="1"/>
    </xf>
    <xf numFmtId="3" fontId="6" fillId="3" borderId="8" xfId="0" applyNumberFormat="1" applyFont="1" applyFill="1" applyBorder="1" applyAlignment="1">
      <alignment horizontal="center" vertical="center" shrinkToFit="1"/>
    </xf>
    <xf numFmtId="3" fontId="6" fillId="3" borderId="8" xfId="0" applyNumberFormat="1" applyFont="1" applyFill="1" applyBorder="1" applyAlignment="1">
      <alignment horizontal="center" vertical="center" wrapText="1" shrinkToFit="1"/>
    </xf>
    <xf numFmtId="3" fontId="6" fillId="3" borderId="6" xfId="0" applyNumberFormat="1" applyFont="1" applyFill="1" applyBorder="1" applyAlignment="1">
      <alignment horizontal="center" vertical="center" shrinkToFit="1"/>
    </xf>
    <xf numFmtId="3" fontId="6" fillId="4" borderId="6" xfId="0" applyNumberFormat="1" applyFont="1" applyFill="1" applyBorder="1" applyAlignment="1">
      <alignment horizontal="center" vertical="center" shrinkToFit="1"/>
    </xf>
    <xf numFmtId="3" fontId="6" fillId="0" borderId="6" xfId="0" applyNumberFormat="1" applyFont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 shrinkToFit="1"/>
    </xf>
    <xf numFmtId="3" fontId="6" fillId="4" borderId="6" xfId="0" applyNumberFormat="1" applyFont="1" applyFill="1" applyBorder="1" applyAlignment="1">
      <alignment horizontal="center" vertical="center"/>
    </xf>
    <xf numFmtId="3" fontId="6" fillId="10" borderId="6" xfId="0" applyNumberFormat="1" applyFont="1" applyFill="1" applyBorder="1" applyAlignment="1">
      <alignment horizontal="center" vertical="center"/>
    </xf>
    <xf numFmtId="3" fontId="6" fillId="10" borderId="6" xfId="0" applyNumberFormat="1" applyFont="1" applyFill="1" applyBorder="1" applyAlignment="1">
      <alignment horizontal="center" vertical="center" shrinkToFit="1"/>
    </xf>
    <xf numFmtId="3" fontId="6" fillId="3" borderId="6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shrinkToFit="1"/>
    </xf>
    <xf numFmtId="2" fontId="6" fillId="3" borderId="6" xfId="0" applyNumberFormat="1" applyFont="1" applyFill="1" applyBorder="1" applyAlignment="1">
      <alignment horizontal="center" vertical="center" shrinkToFit="1"/>
    </xf>
    <xf numFmtId="3" fontId="6" fillId="7" borderId="6" xfId="0" applyNumberFormat="1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 shrinkToFit="1"/>
    </xf>
    <xf numFmtId="0" fontId="7" fillId="2" borderId="0" xfId="0" applyFont="1" applyFill="1"/>
    <xf numFmtId="0" fontId="6" fillId="3" borderId="10" xfId="0" applyFont="1" applyFill="1" applyBorder="1" applyAlignment="1">
      <alignment horizontal="center" vertical="center" shrinkToFit="1"/>
    </xf>
    <xf numFmtId="0" fontId="7" fillId="0" borderId="0" xfId="0" applyFont="1"/>
    <xf numFmtId="0" fontId="6" fillId="3" borderId="5" xfId="0" applyFont="1" applyFill="1" applyBorder="1" applyAlignment="1">
      <alignment horizontal="center" vertical="center" shrinkToFit="1"/>
    </xf>
    <xf numFmtId="3" fontId="6" fillId="7" borderId="5" xfId="0" applyNumberFormat="1" applyFont="1" applyFill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center" vertical="center"/>
    </xf>
    <xf numFmtId="0" fontId="7" fillId="3" borderId="0" xfId="0" applyFont="1" applyFill="1"/>
    <xf numFmtId="3" fontId="6" fillId="2" borderId="6" xfId="0" applyNumberFormat="1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 shrinkToFit="1"/>
    </xf>
    <xf numFmtId="3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8" fillId="2" borderId="0" xfId="0" applyFont="1" applyFill="1"/>
    <xf numFmtId="0" fontId="8" fillId="0" borderId="0" xfId="0" applyFont="1"/>
    <xf numFmtId="3" fontId="6" fillId="8" borderId="6" xfId="0" applyNumberFormat="1" applyFont="1" applyFill="1" applyBorder="1" applyAlignment="1">
      <alignment horizontal="center" vertical="center"/>
    </xf>
    <xf numFmtId="3" fontId="6" fillId="8" borderId="6" xfId="0" applyNumberFormat="1" applyFont="1" applyFill="1" applyBorder="1" applyAlignment="1">
      <alignment horizontal="center" vertical="center" shrinkToFit="1"/>
    </xf>
    <xf numFmtId="1" fontId="6" fillId="7" borderId="6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10" borderId="6" xfId="0" applyNumberFormat="1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0" fontId="8" fillId="6" borderId="0" xfId="0" applyFont="1" applyFill="1"/>
    <xf numFmtId="1" fontId="6" fillId="5" borderId="3" xfId="0" applyNumberFormat="1" applyFont="1" applyFill="1" applyBorder="1" applyAlignment="1">
      <alignment horizontal="center" vertical="center" shrinkToFit="1"/>
    </xf>
    <xf numFmtId="0" fontId="6" fillId="4" borderId="12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 shrinkToFit="1"/>
    </xf>
    <xf numFmtId="3" fontId="6" fillId="9" borderId="6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shrinkToFit="1"/>
    </xf>
    <xf numFmtId="3" fontId="6" fillId="9" borderId="7" xfId="0" applyNumberFormat="1" applyFont="1" applyFill="1" applyBorder="1" applyAlignment="1">
      <alignment horizontal="center" vertical="center"/>
    </xf>
    <xf numFmtId="3" fontId="6" fillId="4" borderId="7" xfId="0" applyNumberFormat="1" applyFont="1" applyFill="1" applyBorder="1" applyAlignment="1">
      <alignment horizontal="center" vertical="center"/>
    </xf>
    <xf numFmtId="3" fontId="6" fillId="4" borderId="7" xfId="0" applyNumberFormat="1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3" fontId="6" fillId="3" borderId="9" xfId="0" applyNumberFormat="1" applyFont="1" applyFill="1" applyBorder="1" applyAlignment="1">
      <alignment horizontal="center" vertical="center" shrinkToFit="1"/>
    </xf>
    <xf numFmtId="3" fontId="6" fillId="3" borderId="9" xfId="0" applyNumberFormat="1" applyFont="1" applyFill="1" applyBorder="1" applyAlignment="1">
      <alignment horizontal="center" vertical="center" wrapText="1" shrinkToFit="1"/>
    </xf>
    <xf numFmtId="0" fontId="1" fillId="5" borderId="0" xfId="0" applyFont="1" applyFill="1" applyBorder="1" applyAlignment="1">
      <alignment vertical="center" shrinkToFit="1"/>
    </xf>
    <xf numFmtId="0" fontId="0" fillId="2" borderId="0" xfId="0" applyFill="1" applyBorder="1"/>
    <xf numFmtId="0" fontId="8" fillId="2" borderId="0" xfId="0" applyFont="1" applyFill="1" applyBorder="1"/>
    <xf numFmtId="3" fontId="9" fillId="4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 shrinkToFit="1"/>
    </xf>
    <xf numFmtId="3" fontId="9" fillId="0" borderId="6" xfId="0" applyNumberFormat="1" applyFont="1" applyBorder="1" applyAlignment="1">
      <alignment horizontal="center" vertical="center"/>
    </xf>
    <xf numFmtId="3" fontId="9" fillId="4" borderId="6" xfId="0" applyNumberFormat="1" applyFont="1" applyFill="1" applyBorder="1" applyAlignment="1">
      <alignment horizontal="center" vertical="center" shrinkToFit="1"/>
    </xf>
    <xf numFmtId="3" fontId="9" fillId="3" borderId="6" xfId="0" applyNumberFormat="1" applyFont="1" applyFill="1" applyBorder="1" applyAlignment="1">
      <alignment horizontal="center" vertical="center" shrinkToFit="1"/>
    </xf>
    <xf numFmtId="3" fontId="9" fillId="3" borderId="6" xfId="0" applyNumberFormat="1" applyFont="1" applyFill="1" applyBorder="1" applyAlignment="1">
      <alignment horizontal="center" vertical="center"/>
    </xf>
    <xf numFmtId="3" fontId="9" fillId="10" borderId="6" xfId="0" applyNumberFormat="1" applyFont="1" applyFill="1" applyBorder="1" applyAlignment="1">
      <alignment horizontal="center" vertical="center" shrinkToFit="1"/>
    </xf>
    <xf numFmtId="3" fontId="9" fillId="7" borderId="5" xfId="0" applyNumberFormat="1" applyFont="1" applyFill="1" applyBorder="1" applyAlignment="1">
      <alignment horizontal="center" vertical="center"/>
    </xf>
    <xf numFmtId="3" fontId="9" fillId="10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3" fontId="9" fillId="3" borderId="7" xfId="0" applyNumberFormat="1" applyFont="1" applyFill="1" applyBorder="1" applyAlignment="1">
      <alignment horizontal="center" vertical="center"/>
    </xf>
    <xf numFmtId="3" fontId="9" fillId="3" borderId="7" xfId="0" applyNumberFormat="1" applyFont="1" applyFill="1" applyBorder="1" applyAlignment="1">
      <alignment horizontal="center" vertical="center" shrinkToFit="1"/>
    </xf>
    <xf numFmtId="3" fontId="6" fillId="2" borderId="4" xfId="0" applyNumberFormat="1" applyFont="1" applyFill="1" applyBorder="1" applyAlignment="1">
      <alignment horizontal="center" vertical="center" shrinkToFit="1"/>
    </xf>
    <xf numFmtId="3" fontId="6" fillId="0" borderId="6" xfId="0" applyNumberFormat="1" applyFont="1" applyFill="1" applyBorder="1" applyAlignment="1">
      <alignment horizontal="center" vertical="center" shrinkToFit="1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 shrinkToFit="1"/>
    </xf>
    <xf numFmtId="3" fontId="6" fillId="3" borderId="6" xfId="0" applyNumberFormat="1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 shrinkToFit="1"/>
    </xf>
    <xf numFmtId="3" fontId="6" fillId="3" borderId="11" xfId="0" applyNumberFormat="1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3" fontId="6" fillId="3" borderId="5" xfId="0" applyNumberFormat="1" applyFont="1" applyFill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center" vertical="center"/>
    </xf>
    <xf numFmtId="3" fontId="6" fillId="4" borderId="4" xfId="0" applyNumberFormat="1" applyFont="1" applyFill="1" applyBorder="1" applyAlignment="1">
      <alignment horizontal="center" shrinkToFit="1"/>
    </xf>
    <xf numFmtId="3" fontId="6" fillId="4" borderId="0" xfId="0" applyNumberFormat="1" applyFont="1" applyFill="1" applyAlignment="1">
      <alignment horizontal="center" shrinkToFit="1"/>
    </xf>
    <xf numFmtId="0" fontId="6" fillId="5" borderId="12" xfId="0" applyFont="1" applyFill="1" applyBorder="1" applyAlignment="1">
      <alignment horizontal="center" vertical="center" shrinkToFit="1"/>
    </xf>
    <xf numFmtId="0" fontId="6" fillId="5" borderId="20" xfId="0" applyFont="1" applyFill="1" applyBorder="1" applyAlignment="1">
      <alignment horizontal="center" vertical="center" shrinkToFit="1"/>
    </xf>
    <xf numFmtId="0" fontId="6" fillId="5" borderId="13" xfId="0" applyFont="1" applyFill="1" applyBorder="1" applyAlignment="1">
      <alignment horizontal="center" vertical="center" shrinkToFit="1"/>
    </xf>
    <xf numFmtId="0" fontId="1" fillId="5" borderId="18" xfId="0" applyFont="1" applyFill="1" applyBorder="1" applyAlignment="1">
      <alignment horizontal="center" vertical="center" shrinkToFit="1"/>
    </xf>
    <xf numFmtId="0" fontId="1" fillId="5" borderId="20" xfId="0" applyFont="1" applyFill="1" applyBorder="1" applyAlignment="1">
      <alignment horizontal="center" vertical="center" shrinkToFit="1"/>
    </xf>
    <xf numFmtId="0" fontId="1" fillId="5" borderId="13" xfId="0" applyFont="1" applyFill="1" applyBorder="1" applyAlignment="1">
      <alignment horizontal="center" vertical="center" shrinkToFit="1"/>
    </xf>
    <xf numFmtId="0" fontId="6" fillId="4" borderId="12" xfId="0" applyFont="1" applyFill="1" applyBorder="1" applyAlignment="1">
      <alignment horizontal="center" vertical="center" shrinkToFit="1"/>
    </xf>
    <xf numFmtId="0" fontId="6" fillId="4" borderId="13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3" fontId="6" fillId="8" borderId="12" xfId="0" applyNumberFormat="1" applyFont="1" applyFill="1" applyBorder="1" applyAlignment="1">
      <alignment horizontal="center" vertical="center"/>
    </xf>
    <xf numFmtId="3" fontId="6" fillId="8" borderId="13" xfId="0" applyNumberFormat="1" applyFont="1" applyFill="1" applyBorder="1" applyAlignment="1">
      <alignment horizontal="center" vertical="center"/>
    </xf>
    <xf numFmtId="3" fontId="6" fillId="3" borderId="12" xfId="0" applyNumberFormat="1" applyFont="1" applyFill="1" applyBorder="1" applyAlignment="1">
      <alignment horizontal="center" vertical="center"/>
    </xf>
    <xf numFmtId="3" fontId="6" fillId="3" borderId="1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1" fontId="6" fillId="5" borderId="5" xfId="0" applyNumberFormat="1" applyFont="1" applyFill="1" applyBorder="1" applyAlignment="1">
      <alignment horizontal="center" vertical="center" shrinkToFit="1"/>
    </xf>
    <xf numFmtId="1" fontId="6" fillId="5" borderId="6" xfId="0" applyNumberFormat="1" applyFont="1" applyFill="1" applyBorder="1" applyAlignment="1">
      <alignment horizontal="center" vertical="center" shrinkToFit="1"/>
    </xf>
    <xf numFmtId="0" fontId="6" fillId="8" borderId="5" xfId="0" applyFont="1" applyFill="1" applyBorder="1" applyAlignment="1">
      <alignment horizontal="center" vertical="center" shrinkToFit="1"/>
    </xf>
    <xf numFmtId="0" fontId="6" fillId="8" borderId="6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1" fillId="5" borderId="3" xfId="0" applyFont="1" applyFill="1" applyBorder="1" applyAlignment="1">
      <alignment horizontal="center" vertical="center" shrinkToFit="1"/>
    </xf>
    <xf numFmtId="0" fontId="1" fillId="5" borderId="2" xfId="0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2"/>
  <sheetViews>
    <sheetView rightToLeft="1" view="pageBreakPreview" zoomScale="40" zoomScaleNormal="30" zoomScaleSheetLayoutView="40" zoomScalePageLayoutView="40" workbookViewId="0">
      <selection activeCell="M8" sqref="M8"/>
    </sheetView>
  </sheetViews>
  <sheetFormatPr defaultRowHeight="45.75" x14ac:dyDescent="0.65"/>
  <cols>
    <col min="1" max="3" width="20.625" style="2" customWidth="1"/>
    <col min="4" max="11" width="20.625" style="8" customWidth="1"/>
    <col min="12" max="20" width="20.625" style="2" customWidth="1"/>
    <col min="21" max="16384" width="9" style="2"/>
  </cols>
  <sheetData>
    <row r="1" spans="1:20" s="5" customFormat="1" ht="99.95" customHeight="1" thickBot="1" x14ac:dyDescent="0.7">
      <c r="A1" s="87" t="s">
        <v>310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27"/>
    </row>
    <row r="2" spans="1:20" ht="63.95" customHeight="1" thickTop="1" thickBot="1" x14ac:dyDescent="0.7">
      <c r="A2" s="28" t="s">
        <v>0</v>
      </c>
      <c r="B2" s="93" t="s">
        <v>239</v>
      </c>
      <c r="C2" s="23" t="s">
        <v>1</v>
      </c>
      <c r="D2" s="13" t="s">
        <v>2</v>
      </c>
      <c r="E2" s="14" t="s">
        <v>298</v>
      </c>
      <c r="F2" s="13" t="s">
        <v>4</v>
      </c>
      <c r="G2" s="14" t="s">
        <v>298</v>
      </c>
      <c r="H2" s="13" t="s">
        <v>5</v>
      </c>
      <c r="I2" s="14" t="s">
        <v>298</v>
      </c>
      <c r="J2" s="13" t="s">
        <v>94</v>
      </c>
      <c r="K2" s="14" t="s">
        <v>299</v>
      </c>
      <c r="L2" s="13" t="s">
        <v>297</v>
      </c>
      <c r="M2" s="14" t="s">
        <v>298</v>
      </c>
      <c r="N2" s="13" t="s">
        <v>160</v>
      </c>
      <c r="O2" s="14" t="s">
        <v>298</v>
      </c>
      <c r="P2" s="13" t="s">
        <v>161</v>
      </c>
      <c r="Q2" s="14" t="s">
        <v>298</v>
      </c>
      <c r="R2" s="13" t="s">
        <v>94</v>
      </c>
      <c r="S2" s="14" t="s">
        <v>299</v>
      </c>
      <c r="T2" s="29"/>
    </row>
    <row r="3" spans="1:20" ht="63.95" customHeight="1" thickBot="1" x14ac:dyDescent="0.7">
      <c r="A3" s="30" t="s">
        <v>14</v>
      </c>
      <c r="B3" s="94"/>
      <c r="C3" s="24" t="s">
        <v>47</v>
      </c>
      <c r="D3" s="24" t="s">
        <v>47</v>
      </c>
      <c r="E3" s="24" t="s">
        <v>47</v>
      </c>
      <c r="F3" s="24" t="s">
        <v>47</v>
      </c>
      <c r="G3" s="24" t="s">
        <v>47</v>
      </c>
      <c r="H3" s="24" t="s">
        <v>47</v>
      </c>
      <c r="I3" s="24" t="s">
        <v>47</v>
      </c>
      <c r="J3" s="24" t="s">
        <v>47</v>
      </c>
      <c r="K3" s="24" t="s">
        <v>47</v>
      </c>
      <c r="L3" s="15" t="s">
        <v>47</v>
      </c>
      <c r="M3" s="15" t="s">
        <v>47</v>
      </c>
      <c r="N3" s="15" t="s">
        <v>47</v>
      </c>
      <c r="O3" s="15" t="s">
        <v>47</v>
      </c>
      <c r="P3" s="15" t="s">
        <v>47</v>
      </c>
      <c r="Q3" s="15" t="s">
        <v>47</v>
      </c>
      <c r="R3" s="15" t="s">
        <v>47</v>
      </c>
      <c r="S3" s="15" t="s">
        <v>47</v>
      </c>
      <c r="T3" s="29"/>
    </row>
    <row r="4" spans="1:20" ht="63.95" customHeight="1" thickBot="1" x14ac:dyDescent="0.7">
      <c r="A4" s="31" t="s">
        <v>6</v>
      </c>
      <c r="B4" s="25" t="s">
        <v>240</v>
      </c>
      <c r="C4" s="25">
        <v>1500</v>
      </c>
      <c r="D4" s="19">
        <v>1500</v>
      </c>
      <c r="E4" s="16">
        <f t="shared" ref="E4:E19" si="0">(D4/C4)*100</f>
        <v>100</v>
      </c>
      <c r="F4" s="16">
        <v>1680</v>
      </c>
      <c r="G4" s="16">
        <f t="shared" ref="G4:G19" si="1">(F4/D4)*100</f>
        <v>112.00000000000001</v>
      </c>
      <c r="H4" s="16">
        <v>1933</v>
      </c>
      <c r="I4" s="16">
        <f t="shared" ref="I4:I19" si="2">(H4/F4)*100</f>
        <v>115.0595238095238</v>
      </c>
      <c r="J4" s="16">
        <f t="shared" ref="J4:J19" si="3">(D4+F4+H4)/3</f>
        <v>1704.3333333333333</v>
      </c>
      <c r="K4" s="16">
        <f t="shared" ref="K4:K19" si="4">(E4+G4+I4)/3</f>
        <v>109.01984126984127</v>
      </c>
      <c r="L4" s="16">
        <v>1867</v>
      </c>
      <c r="M4" s="16">
        <v>96.585618210036216</v>
      </c>
      <c r="N4" s="16">
        <v>2000</v>
      </c>
      <c r="O4" s="16">
        <f t="shared" ref="O4:O19" si="5">(N4/L4)*100</f>
        <v>107.12372790573113</v>
      </c>
      <c r="P4" s="17">
        <v>2000</v>
      </c>
      <c r="Q4" s="18">
        <f t="shared" ref="Q4:Q20" si="6">(P4/N4)*100</f>
        <v>100</v>
      </c>
      <c r="R4" s="17">
        <f t="shared" ref="R4:S20" si="7">(L4+N4+P4)/3</f>
        <v>1955.6666666666667</v>
      </c>
      <c r="S4" s="17">
        <f t="shared" si="7"/>
        <v>101.23644870525578</v>
      </c>
      <c r="T4" s="29"/>
    </row>
    <row r="5" spans="1:20" ht="63.95" customHeight="1" thickBot="1" x14ac:dyDescent="0.7">
      <c r="A5" s="31" t="s">
        <v>199</v>
      </c>
      <c r="B5" s="25" t="s">
        <v>240</v>
      </c>
      <c r="C5" s="25">
        <v>800</v>
      </c>
      <c r="D5" s="19">
        <v>800</v>
      </c>
      <c r="E5" s="16">
        <f t="shared" si="0"/>
        <v>100</v>
      </c>
      <c r="F5" s="16">
        <v>800</v>
      </c>
      <c r="G5" s="16">
        <f t="shared" si="1"/>
        <v>100</v>
      </c>
      <c r="H5" s="16">
        <v>900</v>
      </c>
      <c r="I5" s="16">
        <f t="shared" si="2"/>
        <v>112.5</v>
      </c>
      <c r="J5" s="16">
        <f t="shared" si="3"/>
        <v>833.33333333333337</v>
      </c>
      <c r="K5" s="16">
        <f t="shared" si="4"/>
        <v>104.16666666666667</v>
      </c>
      <c r="L5" s="16">
        <v>900</v>
      </c>
      <c r="M5" s="16">
        <v>100</v>
      </c>
      <c r="N5" s="16">
        <v>900</v>
      </c>
      <c r="O5" s="16">
        <f t="shared" si="5"/>
        <v>100</v>
      </c>
      <c r="P5" s="17">
        <v>900</v>
      </c>
      <c r="Q5" s="18">
        <f t="shared" si="6"/>
        <v>100</v>
      </c>
      <c r="R5" s="17">
        <f t="shared" si="7"/>
        <v>900</v>
      </c>
      <c r="S5" s="17">
        <f t="shared" si="7"/>
        <v>100</v>
      </c>
      <c r="T5" s="29"/>
    </row>
    <row r="6" spans="1:20" ht="63.95" customHeight="1" thickBot="1" x14ac:dyDescent="0.7">
      <c r="A6" s="31" t="s">
        <v>7</v>
      </c>
      <c r="B6" s="25" t="s">
        <v>240</v>
      </c>
      <c r="C6" s="25">
        <v>1475</v>
      </c>
      <c r="D6" s="19">
        <v>1500</v>
      </c>
      <c r="E6" s="16">
        <f t="shared" si="0"/>
        <v>101.69491525423729</v>
      </c>
      <c r="F6" s="16">
        <v>1500</v>
      </c>
      <c r="G6" s="16">
        <f t="shared" si="1"/>
        <v>100</v>
      </c>
      <c r="H6" s="16">
        <v>1500</v>
      </c>
      <c r="I6" s="16">
        <f t="shared" si="2"/>
        <v>100</v>
      </c>
      <c r="J6" s="16">
        <f t="shared" si="3"/>
        <v>1500</v>
      </c>
      <c r="K6" s="16">
        <f t="shared" si="4"/>
        <v>100.56497175141243</v>
      </c>
      <c r="L6" s="16">
        <v>1500</v>
      </c>
      <c r="M6" s="16">
        <v>100</v>
      </c>
      <c r="N6" s="16">
        <v>1500</v>
      </c>
      <c r="O6" s="16">
        <f t="shared" si="5"/>
        <v>100</v>
      </c>
      <c r="P6" s="17">
        <v>1500</v>
      </c>
      <c r="Q6" s="18">
        <f t="shared" si="6"/>
        <v>100</v>
      </c>
      <c r="R6" s="17">
        <f t="shared" si="7"/>
        <v>1500</v>
      </c>
      <c r="S6" s="17">
        <f t="shared" si="7"/>
        <v>100</v>
      </c>
      <c r="T6" s="29"/>
    </row>
    <row r="7" spans="1:20" ht="63.95" customHeight="1" thickBot="1" x14ac:dyDescent="0.7">
      <c r="A7" s="31" t="s">
        <v>8</v>
      </c>
      <c r="B7" s="25" t="s">
        <v>240</v>
      </c>
      <c r="C7" s="25">
        <v>1275</v>
      </c>
      <c r="D7" s="19">
        <v>1250</v>
      </c>
      <c r="E7" s="16">
        <f t="shared" si="0"/>
        <v>98.039215686274503</v>
      </c>
      <c r="F7" s="19">
        <v>1400</v>
      </c>
      <c r="G7" s="16">
        <f t="shared" si="1"/>
        <v>112.00000000000001</v>
      </c>
      <c r="H7" s="16">
        <v>1500</v>
      </c>
      <c r="I7" s="16">
        <f t="shared" si="2"/>
        <v>107.14285714285714</v>
      </c>
      <c r="J7" s="16">
        <f>(D7+F7+H7)/3</f>
        <v>1383.3333333333333</v>
      </c>
      <c r="K7" s="16">
        <f t="shared" si="4"/>
        <v>105.72735760971057</v>
      </c>
      <c r="L7" s="19">
        <v>1433</v>
      </c>
      <c r="M7" s="16">
        <v>95.533333333333331</v>
      </c>
      <c r="N7" s="16">
        <v>1500</v>
      </c>
      <c r="O7" s="16">
        <f t="shared" si="5"/>
        <v>104.67550593161201</v>
      </c>
      <c r="P7" s="17">
        <v>1500</v>
      </c>
      <c r="Q7" s="18">
        <f t="shared" si="6"/>
        <v>100</v>
      </c>
      <c r="R7" s="17">
        <f t="shared" si="7"/>
        <v>1477.6666666666667</v>
      </c>
      <c r="S7" s="17">
        <f t="shared" si="7"/>
        <v>100.06961308831512</v>
      </c>
      <c r="T7" s="29"/>
    </row>
    <row r="8" spans="1:20" ht="63.95" customHeight="1" thickBot="1" x14ac:dyDescent="0.7">
      <c r="A8" s="31" t="s">
        <v>164</v>
      </c>
      <c r="B8" s="25" t="s">
        <v>240</v>
      </c>
      <c r="C8" s="25">
        <v>1500</v>
      </c>
      <c r="D8" s="19">
        <v>1475</v>
      </c>
      <c r="E8" s="16">
        <f t="shared" si="0"/>
        <v>98.333333333333329</v>
      </c>
      <c r="F8" s="19">
        <v>1500</v>
      </c>
      <c r="G8" s="16">
        <f t="shared" si="1"/>
        <v>101.69491525423729</v>
      </c>
      <c r="H8" s="16">
        <v>1766</v>
      </c>
      <c r="I8" s="16">
        <f t="shared" si="2"/>
        <v>117.73333333333333</v>
      </c>
      <c r="J8" s="16">
        <f t="shared" si="3"/>
        <v>1580.3333333333333</v>
      </c>
      <c r="K8" s="16">
        <f t="shared" si="4"/>
        <v>105.92052730696798</v>
      </c>
      <c r="L8" s="19">
        <v>1533</v>
      </c>
      <c r="M8" s="16">
        <v>86.806342015855037</v>
      </c>
      <c r="N8" s="16">
        <v>1733</v>
      </c>
      <c r="O8" s="16">
        <f t="shared" si="5"/>
        <v>113.04631441617742</v>
      </c>
      <c r="P8" s="17">
        <v>1800</v>
      </c>
      <c r="Q8" s="18">
        <f t="shared" si="6"/>
        <v>103.86612810155799</v>
      </c>
      <c r="R8" s="17">
        <f t="shared" si="7"/>
        <v>1688.6666666666667</v>
      </c>
      <c r="S8" s="17">
        <f t="shared" si="7"/>
        <v>101.23959484453015</v>
      </c>
      <c r="T8" s="29"/>
    </row>
    <row r="9" spans="1:20" ht="63.95" customHeight="1" thickBot="1" x14ac:dyDescent="0.7">
      <c r="A9" s="31" t="s">
        <v>9</v>
      </c>
      <c r="B9" s="25" t="s">
        <v>240</v>
      </c>
      <c r="C9" s="25">
        <v>1300</v>
      </c>
      <c r="D9" s="19">
        <v>1475</v>
      </c>
      <c r="E9" s="16">
        <f t="shared" si="0"/>
        <v>113.46153846153845</v>
      </c>
      <c r="F9" s="19">
        <v>1460</v>
      </c>
      <c r="G9" s="16">
        <f t="shared" si="1"/>
        <v>98.983050847457633</v>
      </c>
      <c r="H9" s="16">
        <v>1367</v>
      </c>
      <c r="I9" s="16">
        <f t="shared" si="2"/>
        <v>93.630136986301366</v>
      </c>
      <c r="J9" s="16">
        <f t="shared" si="3"/>
        <v>1434</v>
      </c>
      <c r="K9" s="16">
        <f t="shared" si="4"/>
        <v>102.02490876509916</v>
      </c>
      <c r="L9" s="19">
        <v>1200</v>
      </c>
      <c r="M9" s="16">
        <v>87.783467446964153</v>
      </c>
      <c r="N9" s="16">
        <v>1500</v>
      </c>
      <c r="O9" s="16">
        <f t="shared" si="5"/>
        <v>125</v>
      </c>
      <c r="P9" s="17">
        <v>1300</v>
      </c>
      <c r="Q9" s="18">
        <f t="shared" si="6"/>
        <v>86.666666666666671</v>
      </c>
      <c r="R9" s="17">
        <f t="shared" si="7"/>
        <v>1333.3333333333333</v>
      </c>
      <c r="S9" s="17">
        <f t="shared" si="7"/>
        <v>99.816711371210275</v>
      </c>
      <c r="T9" s="29"/>
    </row>
    <row r="10" spans="1:20" ht="63.95" customHeight="1" thickBot="1" x14ac:dyDescent="0.7">
      <c r="A10" s="31" t="s">
        <v>10</v>
      </c>
      <c r="B10" s="25" t="s">
        <v>240</v>
      </c>
      <c r="C10" s="25">
        <v>1500</v>
      </c>
      <c r="D10" s="19">
        <v>1500</v>
      </c>
      <c r="E10" s="16">
        <f t="shared" si="0"/>
        <v>100</v>
      </c>
      <c r="F10" s="19">
        <v>1500</v>
      </c>
      <c r="G10" s="16">
        <f t="shared" si="1"/>
        <v>100</v>
      </c>
      <c r="H10" s="16">
        <v>1500</v>
      </c>
      <c r="I10" s="16">
        <f t="shared" si="2"/>
        <v>100</v>
      </c>
      <c r="J10" s="16">
        <f t="shared" si="3"/>
        <v>1500</v>
      </c>
      <c r="K10" s="16">
        <f t="shared" si="4"/>
        <v>100</v>
      </c>
      <c r="L10" s="19">
        <v>1500</v>
      </c>
      <c r="M10" s="16">
        <v>100</v>
      </c>
      <c r="N10" s="16">
        <v>1500</v>
      </c>
      <c r="O10" s="16">
        <f t="shared" si="5"/>
        <v>100</v>
      </c>
      <c r="P10" s="17">
        <v>1500</v>
      </c>
      <c r="Q10" s="18">
        <f t="shared" si="6"/>
        <v>100</v>
      </c>
      <c r="R10" s="17">
        <f t="shared" si="7"/>
        <v>1500</v>
      </c>
      <c r="S10" s="17">
        <f t="shared" si="7"/>
        <v>100</v>
      </c>
      <c r="T10" s="29"/>
    </row>
    <row r="11" spans="1:20" ht="63.95" customHeight="1" thickBot="1" x14ac:dyDescent="0.7">
      <c r="A11" s="31" t="s">
        <v>283</v>
      </c>
      <c r="B11" s="25" t="s">
        <v>240</v>
      </c>
      <c r="C11" s="25">
        <v>2300</v>
      </c>
      <c r="D11" s="19">
        <v>2350</v>
      </c>
      <c r="E11" s="16">
        <f t="shared" si="0"/>
        <v>102.17391304347827</v>
      </c>
      <c r="F11" s="16">
        <v>2400</v>
      </c>
      <c r="G11" s="16">
        <f t="shared" si="1"/>
        <v>102.12765957446808</v>
      </c>
      <c r="H11" s="16">
        <v>2400</v>
      </c>
      <c r="I11" s="16">
        <f t="shared" si="2"/>
        <v>100</v>
      </c>
      <c r="J11" s="16">
        <f>(D11+F11+H11)/3</f>
        <v>2383.3333333333335</v>
      </c>
      <c r="K11" s="16">
        <f t="shared" si="4"/>
        <v>101.43385753931545</v>
      </c>
      <c r="L11" s="16">
        <v>2400</v>
      </c>
      <c r="M11" s="16">
        <v>100</v>
      </c>
      <c r="N11" s="16">
        <v>2500</v>
      </c>
      <c r="O11" s="16">
        <f t="shared" si="5"/>
        <v>104.16666666666667</v>
      </c>
      <c r="P11" s="17">
        <v>2500</v>
      </c>
      <c r="Q11" s="18">
        <f t="shared" si="6"/>
        <v>100</v>
      </c>
      <c r="R11" s="17">
        <f t="shared" si="7"/>
        <v>2466.6666666666665</v>
      </c>
      <c r="S11" s="17">
        <f t="shared" si="7"/>
        <v>101.3888888888889</v>
      </c>
      <c r="T11" s="29"/>
    </row>
    <row r="12" spans="1:20" ht="63.95" customHeight="1" thickBot="1" x14ac:dyDescent="0.7">
      <c r="A12" s="31" t="s">
        <v>288</v>
      </c>
      <c r="B12" s="25" t="s">
        <v>240</v>
      </c>
      <c r="C12" s="25">
        <v>2100</v>
      </c>
      <c r="D12" s="19">
        <v>2100</v>
      </c>
      <c r="E12" s="16">
        <f t="shared" si="0"/>
        <v>100</v>
      </c>
      <c r="F12" s="16">
        <v>2400</v>
      </c>
      <c r="G12" s="16">
        <f t="shared" si="1"/>
        <v>114.28571428571428</v>
      </c>
      <c r="H12" s="16">
        <v>2400</v>
      </c>
      <c r="I12" s="16">
        <f t="shared" si="2"/>
        <v>100</v>
      </c>
      <c r="J12" s="16">
        <f t="shared" si="3"/>
        <v>2300</v>
      </c>
      <c r="K12" s="16">
        <f t="shared" si="4"/>
        <v>104.76190476190476</v>
      </c>
      <c r="L12" s="16">
        <v>2400</v>
      </c>
      <c r="M12" s="16">
        <v>100</v>
      </c>
      <c r="N12" s="16">
        <v>2500</v>
      </c>
      <c r="O12" s="16">
        <f t="shared" si="5"/>
        <v>104.16666666666667</v>
      </c>
      <c r="P12" s="17">
        <v>2466</v>
      </c>
      <c r="Q12" s="18">
        <f t="shared" si="6"/>
        <v>98.64</v>
      </c>
      <c r="R12" s="17">
        <f t="shared" si="7"/>
        <v>2455.3333333333335</v>
      </c>
      <c r="S12" s="17">
        <f t="shared" si="7"/>
        <v>100.93555555555555</v>
      </c>
      <c r="T12" s="29"/>
    </row>
    <row r="13" spans="1:20" ht="63.95" customHeight="1" thickBot="1" x14ac:dyDescent="0.7">
      <c r="A13" s="31" t="s">
        <v>200</v>
      </c>
      <c r="B13" s="25" t="s">
        <v>240</v>
      </c>
      <c r="C13" s="25">
        <v>850</v>
      </c>
      <c r="D13" s="19">
        <v>900</v>
      </c>
      <c r="E13" s="16">
        <f t="shared" si="0"/>
        <v>105.88235294117648</v>
      </c>
      <c r="F13" s="16">
        <v>900</v>
      </c>
      <c r="G13" s="16">
        <f t="shared" si="1"/>
        <v>100</v>
      </c>
      <c r="H13" s="16">
        <v>900</v>
      </c>
      <c r="I13" s="16">
        <f t="shared" si="2"/>
        <v>100</v>
      </c>
      <c r="J13" s="16">
        <f t="shared" si="3"/>
        <v>900</v>
      </c>
      <c r="K13" s="16">
        <f t="shared" si="4"/>
        <v>101.96078431372548</v>
      </c>
      <c r="L13" s="16">
        <v>900</v>
      </c>
      <c r="M13" s="16">
        <v>100</v>
      </c>
      <c r="N13" s="16">
        <v>966</v>
      </c>
      <c r="O13" s="16">
        <f t="shared" si="5"/>
        <v>107.33333333333333</v>
      </c>
      <c r="P13" s="17">
        <v>900</v>
      </c>
      <c r="Q13" s="18">
        <f t="shared" si="6"/>
        <v>93.16770186335404</v>
      </c>
      <c r="R13" s="17">
        <f t="shared" si="7"/>
        <v>922</v>
      </c>
      <c r="S13" s="17">
        <f t="shared" si="7"/>
        <v>100.16701173222911</v>
      </c>
      <c r="T13" s="29"/>
    </row>
    <row r="14" spans="1:20" ht="63.95" customHeight="1" thickBot="1" x14ac:dyDescent="0.7">
      <c r="A14" s="31" t="s">
        <v>201</v>
      </c>
      <c r="B14" s="25" t="s">
        <v>240</v>
      </c>
      <c r="C14" s="25">
        <v>1000</v>
      </c>
      <c r="D14" s="19">
        <v>1100</v>
      </c>
      <c r="E14" s="16">
        <f t="shared" si="0"/>
        <v>110.00000000000001</v>
      </c>
      <c r="F14" s="16">
        <v>900</v>
      </c>
      <c r="G14" s="16">
        <f>(F14/D14)*100</f>
        <v>81.818181818181827</v>
      </c>
      <c r="H14" s="16">
        <v>900</v>
      </c>
      <c r="I14" s="16">
        <f>(H14/F14)*100</f>
        <v>100</v>
      </c>
      <c r="J14" s="16">
        <f>(D14+F14+H14)/3</f>
        <v>966.66666666666663</v>
      </c>
      <c r="K14" s="16">
        <f>(E14+G14+I14)/3</f>
        <v>97.272727272727295</v>
      </c>
      <c r="L14" s="16">
        <v>900</v>
      </c>
      <c r="M14" s="16">
        <v>100</v>
      </c>
      <c r="N14" s="16">
        <v>900</v>
      </c>
      <c r="O14" s="16">
        <f>(N14/L14)*100</f>
        <v>100</v>
      </c>
      <c r="P14" s="17">
        <v>1000</v>
      </c>
      <c r="Q14" s="18">
        <f t="shared" si="6"/>
        <v>111.11111111111111</v>
      </c>
      <c r="R14" s="17">
        <f t="shared" si="7"/>
        <v>933.33333333333337</v>
      </c>
      <c r="S14" s="17">
        <f t="shared" si="7"/>
        <v>103.7037037037037</v>
      </c>
      <c r="T14" s="29"/>
    </row>
    <row r="15" spans="1:20" ht="63.95" customHeight="1" thickBot="1" x14ac:dyDescent="0.7">
      <c r="A15" s="31" t="s">
        <v>11</v>
      </c>
      <c r="B15" s="25" t="s">
        <v>241</v>
      </c>
      <c r="C15" s="25">
        <v>250</v>
      </c>
      <c r="D15" s="19">
        <v>250</v>
      </c>
      <c r="E15" s="16">
        <f t="shared" si="0"/>
        <v>100</v>
      </c>
      <c r="F15" s="16">
        <v>250</v>
      </c>
      <c r="G15" s="16">
        <f t="shared" si="1"/>
        <v>100</v>
      </c>
      <c r="H15" s="16">
        <v>250</v>
      </c>
      <c r="I15" s="16">
        <f t="shared" si="2"/>
        <v>100</v>
      </c>
      <c r="J15" s="16">
        <f t="shared" si="3"/>
        <v>250</v>
      </c>
      <c r="K15" s="16">
        <f t="shared" si="4"/>
        <v>100</v>
      </c>
      <c r="L15" s="16">
        <v>250</v>
      </c>
      <c r="M15" s="16">
        <v>100</v>
      </c>
      <c r="N15" s="16">
        <v>250</v>
      </c>
      <c r="O15" s="16">
        <f t="shared" si="5"/>
        <v>100</v>
      </c>
      <c r="P15" s="17">
        <v>267</v>
      </c>
      <c r="Q15" s="18">
        <f t="shared" si="6"/>
        <v>106.80000000000001</v>
      </c>
      <c r="R15" s="17">
        <f t="shared" si="7"/>
        <v>255.66666666666666</v>
      </c>
      <c r="S15" s="17">
        <f t="shared" si="7"/>
        <v>102.26666666666667</v>
      </c>
      <c r="T15" s="29"/>
    </row>
    <row r="16" spans="1:20" ht="63.95" customHeight="1" thickBot="1" x14ac:dyDescent="0.7">
      <c r="A16" s="31" t="s">
        <v>202</v>
      </c>
      <c r="B16" s="25" t="s">
        <v>242</v>
      </c>
      <c r="C16" s="25">
        <v>4000</v>
      </c>
      <c r="D16" s="19">
        <v>4000</v>
      </c>
      <c r="E16" s="16">
        <f t="shared" si="0"/>
        <v>100</v>
      </c>
      <c r="F16" s="16">
        <v>4000</v>
      </c>
      <c r="G16" s="16">
        <f t="shared" si="1"/>
        <v>100</v>
      </c>
      <c r="H16" s="16">
        <v>4000</v>
      </c>
      <c r="I16" s="16">
        <f t="shared" si="2"/>
        <v>100</v>
      </c>
      <c r="J16" s="16">
        <f t="shared" si="3"/>
        <v>4000</v>
      </c>
      <c r="K16" s="16">
        <f t="shared" si="4"/>
        <v>100</v>
      </c>
      <c r="L16" s="16">
        <v>4000</v>
      </c>
      <c r="M16" s="16">
        <v>100</v>
      </c>
      <c r="N16" s="16">
        <v>4000</v>
      </c>
      <c r="O16" s="16">
        <f t="shared" si="5"/>
        <v>100</v>
      </c>
      <c r="P16" s="17">
        <v>4000</v>
      </c>
      <c r="Q16" s="18">
        <f t="shared" si="6"/>
        <v>100</v>
      </c>
      <c r="R16" s="17">
        <f t="shared" si="7"/>
        <v>4000</v>
      </c>
      <c r="S16" s="17">
        <f t="shared" si="7"/>
        <v>100</v>
      </c>
      <c r="T16" s="29"/>
    </row>
    <row r="17" spans="1:26" ht="63.95" customHeight="1" thickBot="1" x14ac:dyDescent="0.7">
      <c r="A17" s="31" t="s">
        <v>203</v>
      </c>
      <c r="B17" s="25" t="s">
        <v>244</v>
      </c>
      <c r="C17" s="25">
        <v>750</v>
      </c>
      <c r="D17" s="19">
        <v>775</v>
      </c>
      <c r="E17" s="16">
        <f t="shared" si="0"/>
        <v>103.33333333333334</v>
      </c>
      <c r="F17" s="16">
        <v>800</v>
      </c>
      <c r="G17" s="16">
        <f t="shared" si="1"/>
        <v>103.2258064516129</v>
      </c>
      <c r="H17" s="16">
        <v>800</v>
      </c>
      <c r="I17" s="16">
        <f t="shared" si="2"/>
        <v>100</v>
      </c>
      <c r="J17" s="16">
        <f t="shared" si="3"/>
        <v>791.66666666666663</v>
      </c>
      <c r="K17" s="16">
        <f t="shared" si="4"/>
        <v>102.18637992831542</v>
      </c>
      <c r="L17" s="16">
        <v>800</v>
      </c>
      <c r="M17" s="16">
        <v>100</v>
      </c>
      <c r="N17" s="16">
        <v>900</v>
      </c>
      <c r="O17" s="16">
        <f t="shared" si="5"/>
        <v>112.5</v>
      </c>
      <c r="P17" s="17">
        <v>1000</v>
      </c>
      <c r="Q17" s="18">
        <f t="shared" si="6"/>
        <v>111.11111111111111</v>
      </c>
      <c r="R17" s="17">
        <f t="shared" si="7"/>
        <v>900</v>
      </c>
      <c r="S17" s="17">
        <f t="shared" si="7"/>
        <v>107.87037037037037</v>
      </c>
      <c r="T17" s="29"/>
    </row>
    <row r="18" spans="1:26" ht="63.95" customHeight="1" thickBot="1" x14ac:dyDescent="0.7">
      <c r="A18" s="31" t="s">
        <v>168</v>
      </c>
      <c r="B18" s="25" t="s">
        <v>245</v>
      </c>
      <c r="C18" s="25">
        <v>750</v>
      </c>
      <c r="D18" s="19">
        <v>750</v>
      </c>
      <c r="E18" s="16">
        <f t="shared" si="0"/>
        <v>100</v>
      </c>
      <c r="F18" s="16">
        <v>800</v>
      </c>
      <c r="G18" s="16">
        <f t="shared" si="1"/>
        <v>106.66666666666667</v>
      </c>
      <c r="H18" s="16">
        <v>800</v>
      </c>
      <c r="I18" s="16">
        <f t="shared" si="2"/>
        <v>100</v>
      </c>
      <c r="J18" s="16">
        <f t="shared" si="3"/>
        <v>783.33333333333337</v>
      </c>
      <c r="K18" s="16">
        <f t="shared" si="4"/>
        <v>102.22222222222223</v>
      </c>
      <c r="L18" s="16">
        <v>800</v>
      </c>
      <c r="M18" s="16">
        <v>100</v>
      </c>
      <c r="N18" s="16">
        <v>800</v>
      </c>
      <c r="O18" s="16">
        <f t="shared" si="5"/>
        <v>100</v>
      </c>
      <c r="P18" s="17">
        <v>1000</v>
      </c>
      <c r="Q18" s="18">
        <f t="shared" si="6"/>
        <v>125</v>
      </c>
      <c r="R18" s="17">
        <f t="shared" si="7"/>
        <v>866.66666666666663</v>
      </c>
      <c r="S18" s="17">
        <f t="shared" si="7"/>
        <v>108.33333333333333</v>
      </c>
      <c r="T18" s="29"/>
      <c r="Z18" s="2" t="s">
        <v>148</v>
      </c>
    </row>
    <row r="19" spans="1:26" ht="63.95" customHeight="1" thickBot="1" x14ac:dyDescent="0.7">
      <c r="A19" s="31" t="s">
        <v>12</v>
      </c>
      <c r="B19" s="25" t="s">
        <v>246</v>
      </c>
      <c r="C19" s="25">
        <v>1000</v>
      </c>
      <c r="D19" s="19">
        <v>1000</v>
      </c>
      <c r="E19" s="16">
        <f t="shared" si="0"/>
        <v>100</v>
      </c>
      <c r="F19" s="16">
        <v>1000</v>
      </c>
      <c r="G19" s="16">
        <f t="shared" si="1"/>
        <v>100</v>
      </c>
      <c r="H19" s="16">
        <v>1000</v>
      </c>
      <c r="I19" s="16">
        <f t="shared" si="2"/>
        <v>100</v>
      </c>
      <c r="J19" s="16">
        <f t="shared" si="3"/>
        <v>1000</v>
      </c>
      <c r="K19" s="16">
        <f t="shared" si="4"/>
        <v>100</v>
      </c>
      <c r="L19" s="16">
        <v>1000</v>
      </c>
      <c r="M19" s="16">
        <v>100</v>
      </c>
      <c r="N19" s="16">
        <v>1000</v>
      </c>
      <c r="O19" s="16">
        <f t="shared" si="5"/>
        <v>100</v>
      </c>
      <c r="P19" s="17">
        <v>1000</v>
      </c>
      <c r="Q19" s="18">
        <f t="shared" si="6"/>
        <v>100</v>
      </c>
      <c r="R19" s="17">
        <f t="shared" si="7"/>
        <v>1000</v>
      </c>
      <c r="S19" s="17">
        <f t="shared" si="7"/>
        <v>100</v>
      </c>
      <c r="T19" s="29"/>
    </row>
    <row r="20" spans="1:26" s="6" customFormat="1" ht="63.95" customHeight="1" thickBot="1" x14ac:dyDescent="0.7">
      <c r="A20" s="95" t="s">
        <v>13</v>
      </c>
      <c r="B20" s="96"/>
      <c r="C20" s="22">
        <f>SUM(C4:C19)</f>
        <v>22350</v>
      </c>
      <c r="D20" s="22">
        <f>SUM(D4:D19)</f>
        <v>22725</v>
      </c>
      <c r="E20" s="15">
        <f>(D20/C20)*100</f>
        <v>101.6778523489933</v>
      </c>
      <c r="F20" s="15">
        <f>SUM(F4:F19)</f>
        <v>23290</v>
      </c>
      <c r="G20" s="15">
        <f>(F20/D20)*100</f>
        <v>102.48624862486248</v>
      </c>
      <c r="H20" s="15">
        <f>SUM(H4:H19)</f>
        <v>23916</v>
      </c>
      <c r="I20" s="15">
        <f>(H20/F20)*100</f>
        <v>102.68784886217261</v>
      </c>
      <c r="J20" s="15">
        <f>(D20+F20+H20)/3</f>
        <v>23310.333333333332</v>
      </c>
      <c r="K20" s="15">
        <f>(E20+G20+I20)/3</f>
        <v>102.28398327867615</v>
      </c>
      <c r="L20" s="15">
        <v>23383</v>
      </c>
      <c r="M20" s="15">
        <v>97.771366449239011</v>
      </c>
      <c r="N20" s="15">
        <f>SUM(N4:N19)</f>
        <v>24449</v>
      </c>
      <c r="O20" s="15">
        <f>(N20/L20)*100</f>
        <v>104.55886755335074</v>
      </c>
      <c r="P20" s="20">
        <f>SUM(P4:P19)</f>
        <v>24633</v>
      </c>
      <c r="Q20" s="21">
        <f t="shared" si="6"/>
        <v>100.75258701787395</v>
      </c>
      <c r="R20" s="22">
        <f t="shared" si="7"/>
        <v>24155</v>
      </c>
      <c r="S20" s="22">
        <f t="shared" si="7"/>
        <v>101.02760700682124</v>
      </c>
      <c r="T20" s="33"/>
    </row>
    <row r="21" spans="1:26" ht="63.95" customHeight="1" thickBot="1" x14ac:dyDescent="0.7">
      <c r="A21" s="91" t="s">
        <v>15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29"/>
      <c r="M21" s="29"/>
      <c r="N21" s="29"/>
      <c r="O21" s="29"/>
      <c r="P21" s="29"/>
      <c r="Q21" s="29"/>
      <c r="R21" s="29"/>
      <c r="S21" s="29"/>
      <c r="T21" s="29"/>
    </row>
    <row r="22" spans="1:26" ht="63.95" customHeight="1" thickBot="1" x14ac:dyDescent="0.7">
      <c r="A22" s="31" t="s">
        <v>284</v>
      </c>
      <c r="B22" s="25" t="s">
        <v>240</v>
      </c>
      <c r="C22" s="25">
        <v>12900</v>
      </c>
      <c r="D22" s="19">
        <v>13000</v>
      </c>
      <c r="E22" s="19">
        <f t="shared" ref="E22" si="8">(D22/C22)*100</f>
        <v>100.77519379844961</v>
      </c>
      <c r="F22" s="19">
        <v>12600</v>
      </c>
      <c r="G22" s="19">
        <f t="shared" ref="G22" si="9">(F22/D22)*100</f>
        <v>96.92307692307692</v>
      </c>
      <c r="H22" s="16">
        <v>12600</v>
      </c>
      <c r="I22" s="16">
        <f>(H22/F22)*100</f>
        <v>100</v>
      </c>
      <c r="J22" s="16">
        <f t="shared" ref="J22:K22" si="10">(D22+F22+H22)/3</f>
        <v>12733.333333333334</v>
      </c>
      <c r="K22" s="16">
        <f t="shared" si="10"/>
        <v>99.232756907175499</v>
      </c>
      <c r="L22" s="19">
        <v>12933</v>
      </c>
      <c r="M22" s="19">
        <v>102.64285714285715</v>
      </c>
      <c r="N22" s="16">
        <v>12500</v>
      </c>
      <c r="O22" s="16">
        <f>(N22/L22)*100</f>
        <v>96.651975566380571</v>
      </c>
      <c r="P22" s="17">
        <v>12966</v>
      </c>
      <c r="Q22" s="18">
        <f t="shared" ref="Q22:Q27" si="11">(P22/N22)*100</f>
        <v>103.72799999999999</v>
      </c>
      <c r="R22" s="17">
        <f t="shared" ref="R22:S27" si="12">(L22+N22+P22)/3</f>
        <v>12799.666666666666</v>
      </c>
      <c r="S22" s="17">
        <f t="shared" si="12"/>
        <v>101.00761090307924</v>
      </c>
      <c r="T22" s="29"/>
    </row>
    <row r="23" spans="1:26" ht="63.75" customHeight="1" thickBot="1" x14ac:dyDescent="0.7">
      <c r="A23" s="31" t="s">
        <v>204</v>
      </c>
      <c r="B23" s="25" t="s">
        <v>240</v>
      </c>
      <c r="C23" s="25">
        <v>4650</v>
      </c>
      <c r="D23" s="19">
        <v>4675</v>
      </c>
      <c r="E23" s="16">
        <f t="shared" ref="E23:E32" si="13">(D23/C23)*100</f>
        <v>100.53763440860214</v>
      </c>
      <c r="F23" s="19">
        <v>4960</v>
      </c>
      <c r="G23" s="16">
        <f t="shared" ref="G23:G32" si="14">(F23/D23)*100</f>
        <v>106.09625668449199</v>
      </c>
      <c r="H23" s="16">
        <v>4900</v>
      </c>
      <c r="I23" s="16">
        <f t="shared" ref="I23:I31" si="15">(H23/F23)*100</f>
        <v>98.790322580645167</v>
      </c>
      <c r="J23" s="16">
        <f t="shared" ref="J23:J31" si="16">(D23+F23+H23)/3</f>
        <v>4845</v>
      </c>
      <c r="K23" s="16">
        <f t="shared" ref="K23:K31" si="17">(E23+G23+I23)/3</f>
        <v>101.80807122457976</v>
      </c>
      <c r="L23" s="19">
        <v>4833</v>
      </c>
      <c r="M23" s="16">
        <v>98.632653061224488</v>
      </c>
      <c r="N23" s="16">
        <v>5000</v>
      </c>
      <c r="O23" s="16">
        <f t="shared" ref="O23:O31" si="18">(N23/L23)*100</f>
        <v>103.45541071798054</v>
      </c>
      <c r="P23" s="17">
        <v>5900</v>
      </c>
      <c r="Q23" s="18">
        <f t="shared" si="11"/>
        <v>118</v>
      </c>
      <c r="R23" s="17">
        <f t="shared" si="12"/>
        <v>5244.333333333333</v>
      </c>
      <c r="S23" s="17">
        <f t="shared" si="12"/>
        <v>106.69602125973501</v>
      </c>
      <c r="T23" s="29"/>
    </row>
    <row r="24" spans="1:26" ht="63.75" customHeight="1" thickBot="1" x14ac:dyDescent="0.7">
      <c r="A24" s="31" t="s">
        <v>16</v>
      </c>
      <c r="B24" s="25" t="s">
        <v>240</v>
      </c>
      <c r="C24" s="25">
        <v>3800</v>
      </c>
      <c r="D24" s="19">
        <v>3800</v>
      </c>
      <c r="E24" s="16">
        <f>(D24/C24)*100</f>
        <v>100</v>
      </c>
      <c r="F24" s="19">
        <v>3800</v>
      </c>
      <c r="G24" s="16">
        <f t="shared" si="14"/>
        <v>100</v>
      </c>
      <c r="H24" s="16">
        <v>3800</v>
      </c>
      <c r="I24" s="16">
        <f t="shared" si="15"/>
        <v>100</v>
      </c>
      <c r="J24" s="16">
        <f t="shared" si="16"/>
        <v>3800</v>
      </c>
      <c r="K24" s="16">
        <f t="shared" si="17"/>
        <v>100</v>
      </c>
      <c r="L24" s="19">
        <v>3800</v>
      </c>
      <c r="M24" s="16">
        <v>100</v>
      </c>
      <c r="N24" s="16">
        <v>4133</v>
      </c>
      <c r="O24" s="16">
        <f t="shared" si="18"/>
        <v>108.76315789473685</v>
      </c>
      <c r="P24" s="17">
        <v>4200</v>
      </c>
      <c r="Q24" s="18">
        <f t="shared" si="11"/>
        <v>101.62109847568352</v>
      </c>
      <c r="R24" s="17">
        <f t="shared" si="12"/>
        <v>4044.3333333333335</v>
      </c>
      <c r="S24" s="17">
        <f t="shared" si="12"/>
        <v>103.46141879014012</v>
      </c>
      <c r="T24" s="29"/>
    </row>
    <row r="25" spans="1:26" ht="63.75" customHeight="1" thickBot="1" x14ac:dyDescent="0.7">
      <c r="A25" s="31" t="s">
        <v>205</v>
      </c>
      <c r="B25" s="25" t="s">
        <v>240</v>
      </c>
      <c r="C25" s="25">
        <v>1750</v>
      </c>
      <c r="D25" s="34">
        <v>1775</v>
      </c>
      <c r="E25" s="16">
        <f>(D25/C25)*100</f>
        <v>101.42857142857142</v>
      </c>
      <c r="F25" s="19">
        <v>1700</v>
      </c>
      <c r="G25" s="16">
        <f t="shared" si="14"/>
        <v>95.774647887323937</v>
      </c>
      <c r="H25" s="16">
        <v>1700</v>
      </c>
      <c r="I25" s="16">
        <f t="shared" si="15"/>
        <v>100</v>
      </c>
      <c r="J25" s="16">
        <f t="shared" si="16"/>
        <v>1725</v>
      </c>
      <c r="K25" s="16">
        <f t="shared" si="17"/>
        <v>99.067739771965122</v>
      </c>
      <c r="L25" s="19">
        <v>1700</v>
      </c>
      <c r="M25" s="16">
        <v>100</v>
      </c>
      <c r="N25" s="16">
        <v>1600</v>
      </c>
      <c r="O25" s="16">
        <f t="shared" si="18"/>
        <v>94.117647058823522</v>
      </c>
      <c r="P25" s="17">
        <v>1800</v>
      </c>
      <c r="Q25" s="18">
        <f t="shared" si="11"/>
        <v>112.5</v>
      </c>
      <c r="R25" s="17">
        <f t="shared" si="12"/>
        <v>1700</v>
      </c>
      <c r="S25" s="17">
        <f t="shared" si="12"/>
        <v>102.20588235294117</v>
      </c>
      <c r="T25" s="29"/>
    </row>
    <row r="26" spans="1:26" ht="63.75" customHeight="1" thickBot="1" x14ac:dyDescent="0.7">
      <c r="A26" s="31" t="s">
        <v>285</v>
      </c>
      <c r="B26" s="25" t="s">
        <v>240</v>
      </c>
      <c r="C26" s="25">
        <v>4000</v>
      </c>
      <c r="D26" s="34">
        <v>4000</v>
      </c>
      <c r="E26" s="16">
        <f>(D26/C26)*100</f>
        <v>100</v>
      </c>
      <c r="F26" s="19">
        <v>4000</v>
      </c>
      <c r="G26" s="16">
        <f t="shared" si="14"/>
        <v>100</v>
      </c>
      <c r="H26" s="16">
        <v>4000</v>
      </c>
      <c r="I26" s="16">
        <f t="shared" si="15"/>
        <v>100</v>
      </c>
      <c r="J26" s="16">
        <f t="shared" si="16"/>
        <v>4000</v>
      </c>
      <c r="K26" s="16">
        <f t="shared" si="17"/>
        <v>100</v>
      </c>
      <c r="L26" s="19">
        <v>4000</v>
      </c>
      <c r="M26" s="16">
        <v>100</v>
      </c>
      <c r="N26" s="16">
        <v>4000</v>
      </c>
      <c r="O26" s="16">
        <f t="shared" si="18"/>
        <v>100</v>
      </c>
      <c r="P26" s="17">
        <v>4000</v>
      </c>
      <c r="Q26" s="18">
        <f t="shared" si="11"/>
        <v>100</v>
      </c>
      <c r="R26" s="17">
        <f t="shared" si="12"/>
        <v>4000</v>
      </c>
      <c r="S26" s="17">
        <f t="shared" si="12"/>
        <v>100</v>
      </c>
      <c r="T26" s="29" t="s">
        <v>148</v>
      </c>
    </row>
    <row r="27" spans="1:26" ht="63.95" customHeight="1" thickBot="1" x14ac:dyDescent="0.7">
      <c r="A27" s="31" t="s">
        <v>206</v>
      </c>
      <c r="B27" s="25" t="s">
        <v>243</v>
      </c>
      <c r="C27" s="25">
        <v>2000</v>
      </c>
      <c r="D27" s="19">
        <v>2000</v>
      </c>
      <c r="E27" s="19">
        <v>0</v>
      </c>
      <c r="F27" s="19">
        <v>1700</v>
      </c>
      <c r="G27" s="16">
        <f t="shared" si="14"/>
        <v>85</v>
      </c>
      <c r="H27" s="16">
        <v>1700</v>
      </c>
      <c r="I27" s="16">
        <f t="shared" si="15"/>
        <v>100</v>
      </c>
      <c r="J27" s="16">
        <f t="shared" si="16"/>
        <v>1800</v>
      </c>
      <c r="K27" s="16">
        <f t="shared" si="17"/>
        <v>61.666666666666664</v>
      </c>
      <c r="L27" s="19">
        <v>1733</v>
      </c>
      <c r="M27" s="16">
        <v>101.94117647058825</v>
      </c>
      <c r="N27" s="16">
        <v>1700</v>
      </c>
      <c r="O27" s="16">
        <f t="shared" si="18"/>
        <v>98.09578765147144</v>
      </c>
      <c r="P27" s="17">
        <v>1933</v>
      </c>
      <c r="Q27" s="18">
        <f t="shared" si="11"/>
        <v>113.70588235294117</v>
      </c>
      <c r="R27" s="17">
        <f t="shared" si="12"/>
        <v>1788.6666666666667</v>
      </c>
      <c r="S27" s="17">
        <f t="shared" si="12"/>
        <v>104.58094882500029</v>
      </c>
      <c r="T27" s="29"/>
    </row>
    <row r="28" spans="1:26" ht="63.95" customHeight="1" thickBot="1" x14ac:dyDescent="0.7">
      <c r="A28" s="31" t="s">
        <v>165</v>
      </c>
      <c r="B28" s="25" t="s">
        <v>243</v>
      </c>
      <c r="C28" s="25">
        <v>0</v>
      </c>
      <c r="D28" s="19">
        <v>0</v>
      </c>
      <c r="E28" s="19">
        <v>0</v>
      </c>
      <c r="F28" s="19">
        <v>0</v>
      </c>
      <c r="G28" s="16">
        <v>0</v>
      </c>
      <c r="H28" s="16">
        <v>0</v>
      </c>
      <c r="I28" s="16">
        <v>0</v>
      </c>
      <c r="J28" s="16">
        <f t="shared" si="16"/>
        <v>0</v>
      </c>
      <c r="K28" s="16">
        <v>0</v>
      </c>
      <c r="L28" s="19">
        <v>0</v>
      </c>
      <c r="M28" s="16">
        <v>0</v>
      </c>
      <c r="N28" s="16">
        <v>0</v>
      </c>
      <c r="O28" s="16">
        <v>0</v>
      </c>
      <c r="P28" s="17">
        <v>800</v>
      </c>
      <c r="Q28" s="18">
        <v>0</v>
      </c>
      <c r="R28" s="17">
        <f>(L28+N28+P28)/1</f>
        <v>800</v>
      </c>
      <c r="S28" s="17">
        <v>0</v>
      </c>
      <c r="T28" s="29"/>
    </row>
    <row r="29" spans="1:26" ht="63.95" customHeight="1" thickBot="1" x14ac:dyDescent="0.7">
      <c r="A29" s="31" t="s">
        <v>207</v>
      </c>
      <c r="B29" s="25" t="s">
        <v>243</v>
      </c>
      <c r="C29" s="25">
        <v>500</v>
      </c>
      <c r="D29" s="19">
        <v>500</v>
      </c>
      <c r="E29" s="16">
        <f t="shared" si="13"/>
        <v>100</v>
      </c>
      <c r="F29" s="19">
        <v>560</v>
      </c>
      <c r="G29" s="16">
        <f t="shared" si="14"/>
        <v>112.00000000000001</v>
      </c>
      <c r="H29" s="16">
        <v>560</v>
      </c>
      <c r="I29" s="16">
        <f t="shared" si="15"/>
        <v>100</v>
      </c>
      <c r="J29" s="16">
        <f t="shared" si="16"/>
        <v>540</v>
      </c>
      <c r="K29" s="16">
        <f t="shared" si="17"/>
        <v>104</v>
      </c>
      <c r="L29" s="19">
        <v>567</v>
      </c>
      <c r="M29" s="16">
        <v>101.25</v>
      </c>
      <c r="N29" s="16">
        <v>600</v>
      </c>
      <c r="O29" s="16">
        <f t="shared" si="18"/>
        <v>105.82010582010581</v>
      </c>
      <c r="P29" s="17">
        <v>700</v>
      </c>
      <c r="Q29" s="18">
        <f>(P29/N29)*100</f>
        <v>116.66666666666667</v>
      </c>
      <c r="R29" s="17">
        <f t="shared" ref="R29:S32" si="19">(L29+N29+P29)/3</f>
        <v>622.33333333333337</v>
      </c>
      <c r="S29" s="17">
        <f t="shared" si="19"/>
        <v>107.91225749559084</v>
      </c>
      <c r="T29" s="29"/>
    </row>
    <row r="30" spans="1:26" ht="63.95" customHeight="1" thickBot="1" x14ac:dyDescent="0.7">
      <c r="A30" s="31" t="s">
        <v>166</v>
      </c>
      <c r="B30" s="25" t="s">
        <v>243</v>
      </c>
      <c r="C30" s="25">
        <v>900</v>
      </c>
      <c r="D30" s="19">
        <v>900</v>
      </c>
      <c r="E30" s="16">
        <f t="shared" si="13"/>
        <v>100</v>
      </c>
      <c r="F30" s="19">
        <v>900</v>
      </c>
      <c r="G30" s="16">
        <f t="shared" si="14"/>
        <v>100</v>
      </c>
      <c r="H30" s="16">
        <v>900</v>
      </c>
      <c r="I30" s="16">
        <f t="shared" si="15"/>
        <v>100</v>
      </c>
      <c r="J30" s="16">
        <f t="shared" si="16"/>
        <v>900</v>
      </c>
      <c r="K30" s="16">
        <f t="shared" si="17"/>
        <v>100</v>
      </c>
      <c r="L30" s="19">
        <v>900</v>
      </c>
      <c r="M30" s="16">
        <v>100</v>
      </c>
      <c r="N30" s="16">
        <v>900</v>
      </c>
      <c r="O30" s="16">
        <f t="shared" si="18"/>
        <v>100</v>
      </c>
      <c r="P30" s="17">
        <v>1000</v>
      </c>
      <c r="Q30" s="18">
        <f>(P30/N30)*100</f>
        <v>111.11111111111111</v>
      </c>
      <c r="R30" s="17">
        <f t="shared" si="19"/>
        <v>933.33333333333337</v>
      </c>
      <c r="S30" s="17">
        <f t="shared" si="19"/>
        <v>103.7037037037037</v>
      </c>
      <c r="T30" s="29"/>
    </row>
    <row r="31" spans="1:26" ht="63.95" customHeight="1" thickBot="1" x14ac:dyDescent="0.7">
      <c r="A31" s="31" t="s">
        <v>167</v>
      </c>
      <c r="B31" s="25" t="s">
        <v>243</v>
      </c>
      <c r="C31" s="25">
        <v>700</v>
      </c>
      <c r="D31" s="19">
        <v>700</v>
      </c>
      <c r="E31" s="16">
        <f t="shared" si="13"/>
        <v>100</v>
      </c>
      <c r="F31" s="19">
        <v>766</v>
      </c>
      <c r="G31" s="16">
        <f t="shared" si="14"/>
        <v>109.42857142857143</v>
      </c>
      <c r="H31" s="16">
        <v>800</v>
      </c>
      <c r="I31" s="16">
        <f t="shared" si="15"/>
        <v>104.43864229765015</v>
      </c>
      <c r="J31" s="16">
        <f t="shared" si="16"/>
        <v>755.33333333333337</v>
      </c>
      <c r="K31" s="16">
        <f t="shared" si="17"/>
        <v>104.6224045754072</v>
      </c>
      <c r="L31" s="19">
        <v>800</v>
      </c>
      <c r="M31" s="16">
        <v>100</v>
      </c>
      <c r="N31" s="16">
        <v>800</v>
      </c>
      <c r="O31" s="16">
        <f t="shared" si="18"/>
        <v>100</v>
      </c>
      <c r="P31" s="17">
        <v>800</v>
      </c>
      <c r="Q31" s="18">
        <f>(P31/N31)*100</f>
        <v>100</v>
      </c>
      <c r="R31" s="17">
        <f t="shared" si="19"/>
        <v>800</v>
      </c>
      <c r="S31" s="17">
        <f t="shared" si="19"/>
        <v>100</v>
      </c>
      <c r="T31" s="29"/>
    </row>
    <row r="32" spans="1:26" ht="63.95" customHeight="1" thickBot="1" x14ac:dyDescent="0.7">
      <c r="A32" s="95" t="s">
        <v>13</v>
      </c>
      <c r="B32" s="96"/>
      <c r="C32" s="22">
        <f>SUM(C22:C31)</f>
        <v>31200</v>
      </c>
      <c r="D32" s="22">
        <f>SUM(D22:D31)</f>
        <v>31350</v>
      </c>
      <c r="E32" s="15">
        <f t="shared" si="13"/>
        <v>100.48076923076923</v>
      </c>
      <c r="F32" s="15">
        <f>SUM(F22:F31)</f>
        <v>30986</v>
      </c>
      <c r="G32" s="15">
        <f t="shared" si="14"/>
        <v>98.838915470494413</v>
      </c>
      <c r="H32" s="15">
        <f>SUM(H22:H31)</f>
        <v>30960</v>
      </c>
      <c r="I32" s="15">
        <f>(H32/F32)*100</f>
        <v>99.916091137933265</v>
      </c>
      <c r="J32" s="15">
        <f>(D32+F32+H32)/3</f>
        <v>31098.666666666668</v>
      </c>
      <c r="K32" s="15">
        <f>(E32+G32+I32)/3</f>
        <v>99.74525861306563</v>
      </c>
      <c r="L32" s="15">
        <v>31266</v>
      </c>
      <c r="M32" s="15">
        <v>100.98837209302324</v>
      </c>
      <c r="N32" s="15">
        <f>SUM(N22:N31)</f>
        <v>31233</v>
      </c>
      <c r="O32" s="15">
        <f>(N32/L32)*100</f>
        <v>99.894454039531752</v>
      </c>
      <c r="P32" s="22">
        <f>SUM(P22:P31)</f>
        <v>34099</v>
      </c>
      <c r="Q32" s="21">
        <f>(P32/N32)*100</f>
        <v>109.17619184836551</v>
      </c>
      <c r="R32" s="22">
        <f t="shared" si="19"/>
        <v>32199.333333333332</v>
      </c>
      <c r="S32" s="22">
        <f t="shared" si="19"/>
        <v>103.35300599364018</v>
      </c>
      <c r="T32" s="29"/>
    </row>
    <row r="33" spans="1:20" ht="63.95" customHeight="1" thickBot="1" x14ac:dyDescent="0.7">
      <c r="A33" s="91" t="s">
        <v>92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29"/>
      <c r="M33" s="29"/>
      <c r="N33" s="29"/>
      <c r="O33" s="29"/>
      <c r="P33" s="29"/>
      <c r="Q33" s="29"/>
      <c r="R33" s="29"/>
      <c r="S33" s="29"/>
      <c r="T33" s="29"/>
    </row>
    <row r="34" spans="1:20" ht="63.95" customHeight="1" thickBot="1" x14ac:dyDescent="0.7">
      <c r="A34" s="31" t="s">
        <v>17</v>
      </c>
      <c r="B34" s="25" t="s">
        <v>240</v>
      </c>
      <c r="C34" s="25">
        <v>1517</v>
      </c>
      <c r="D34" s="19">
        <v>1233</v>
      </c>
      <c r="E34" s="16">
        <f t="shared" ref="E34:E54" si="20">(D34/C34)*100</f>
        <v>81.278839815425187</v>
      </c>
      <c r="F34" s="19">
        <v>700</v>
      </c>
      <c r="G34" s="16">
        <f t="shared" ref="G34:G54" si="21">(F34/D34)*100</f>
        <v>56.772100567721004</v>
      </c>
      <c r="H34" s="16">
        <v>500</v>
      </c>
      <c r="I34" s="16">
        <f t="shared" ref="I34:I54" si="22">(H34/F34)*100</f>
        <v>71.428571428571431</v>
      </c>
      <c r="J34" s="16">
        <f t="shared" ref="J34:J44" si="23">(D34+F34+H34)/3</f>
        <v>811</v>
      </c>
      <c r="K34" s="16">
        <f t="shared" ref="K34:K44" si="24">(E34+G34+I34)/3</f>
        <v>69.826503937239195</v>
      </c>
      <c r="L34" s="19">
        <v>800</v>
      </c>
      <c r="M34" s="16">
        <v>160</v>
      </c>
      <c r="N34" s="16">
        <v>767</v>
      </c>
      <c r="O34" s="16">
        <f t="shared" ref="O34:O54" si="25">(N34/L34)*100</f>
        <v>95.875</v>
      </c>
      <c r="P34" s="17">
        <v>850</v>
      </c>
      <c r="Q34" s="18">
        <f t="shared" ref="Q34:Q54" si="26">(P34/N34)*100</f>
        <v>110.82138200782268</v>
      </c>
      <c r="R34" s="17">
        <f t="shared" ref="R34:S54" si="27">(L34+N34+P34)/3</f>
        <v>805.66666666666663</v>
      </c>
      <c r="S34" s="17">
        <f t="shared" si="27"/>
        <v>122.23212733594089</v>
      </c>
      <c r="T34" s="29"/>
    </row>
    <row r="35" spans="1:20" ht="63.95" customHeight="1" thickBot="1" x14ac:dyDescent="0.7">
      <c r="A35" s="31" t="s">
        <v>93</v>
      </c>
      <c r="B35" s="25" t="s">
        <v>240</v>
      </c>
      <c r="C35" s="25">
        <v>800</v>
      </c>
      <c r="D35" s="19">
        <v>800</v>
      </c>
      <c r="E35" s="16">
        <f t="shared" si="20"/>
        <v>100</v>
      </c>
      <c r="F35" s="19">
        <v>933</v>
      </c>
      <c r="G35" s="16">
        <f t="shared" si="21"/>
        <v>116.625</v>
      </c>
      <c r="H35" s="16">
        <v>800</v>
      </c>
      <c r="I35" s="16">
        <f t="shared" si="22"/>
        <v>85.744908896034303</v>
      </c>
      <c r="J35" s="16">
        <f t="shared" si="23"/>
        <v>844.33333333333337</v>
      </c>
      <c r="K35" s="16">
        <f t="shared" si="24"/>
        <v>100.78996963201143</v>
      </c>
      <c r="L35" s="19">
        <v>867</v>
      </c>
      <c r="M35" s="16">
        <v>108.375</v>
      </c>
      <c r="N35" s="16">
        <v>800</v>
      </c>
      <c r="O35" s="16">
        <f t="shared" si="25"/>
        <v>92.272202998846595</v>
      </c>
      <c r="P35" s="17">
        <v>866</v>
      </c>
      <c r="Q35" s="18">
        <f t="shared" si="26"/>
        <v>108.25</v>
      </c>
      <c r="R35" s="17">
        <f t="shared" si="27"/>
        <v>844.33333333333337</v>
      </c>
      <c r="S35" s="17">
        <f t="shared" si="27"/>
        <v>102.96573433294886</v>
      </c>
      <c r="T35" s="29"/>
    </row>
    <row r="36" spans="1:20" ht="63.95" customHeight="1" thickBot="1" x14ac:dyDescent="0.7">
      <c r="A36" s="31" t="s">
        <v>162</v>
      </c>
      <c r="B36" s="25" t="s">
        <v>240</v>
      </c>
      <c r="C36" s="25">
        <v>1500</v>
      </c>
      <c r="D36" s="19">
        <v>1800</v>
      </c>
      <c r="E36" s="16">
        <f t="shared" si="20"/>
        <v>120</v>
      </c>
      <c r="F36" s="19">
        <v>1467</v>
      </c>
      <c r="G36" s="16">
        <f t="shared" si="21"/>
        <v>81.5</v>
      </c>
      <c r="H36" s="16">
        <v>1200</v>
      </c>
      <c r="I36" s="16">
        <f t="shared" si="22"/>
        <v>81.799591002044991</v>
      </c>
      <c r="J36" s="16">
        <f t="shared" si="23"/>
        <v>1489</v>
      </c>
      <c r="K36" s="16">
        <f t="shared" si="24"/>
        <v>94.433197000681659</v>
      </c>
      <c r="L36" s="19">
        <v>1183</v>
      </c>
      <c r="M36" s="16">
        <v>98.583333333333329</v>
      </c>
      <c r="N36" s="16">
        <v>700</v>
      </c>
      <c r="O36" s="16">
        <f t="shared" si="25"/>
        <v>59.171597633136095</v>
      </c>
      <c r="P36" s="17">
        <v>833</v>
      </c>
      <c r="Q36" s="18">
        <f t="shared" si="26"/>
        <v>119</v>
      </c>
      <c r="R36" s="17">
        <f t="shared" si="27"/>
        <v>905.33333333333337</v>
      </c>
      <c r="S36" s="17">
        <f t="shared" si="27"/>
        <v>92.251643655489815</v>
      </c>
      <c r="T36" s="29"/>
    </row>
    <row r="37" spans="1:20" ht="63.95" customHeight="1" thickBot="1" x14ac:dyDescent="0.7">
      <c r="A37" s="31" t="s">
        <v>208</v>
      </c>
      <c r="B37" s="25" t="s">
        <v>240</v>
      </c>
      <c r="C37" s="25">
        <v>1500</v>
      </c>
      <c r="D37" s="19">
        <v>1800</v>
      </c>
      <c r="E37" s="16">
        <f>(D37/C37)*100</f>
        <v>120</v>
      </c>
      <c r="F37" s="19">
        <v>1467</v>
      </c>
      <c r="G37" s="16">
        <f t="shared" si="21"/>
        <v>81.5</v>
      </c>
      <c r="H37" s="16">
        <v>1200</v>
      </c>
      <c r="I37" s="16">
        <f t="shared" si="22"/>
        <v>81.799591002044991</v>
      </c>
      <c r="J37" s="16">
        <f t="shared" si="23"/>
        <v>1489</v>
      </c>
      <c r="K37" s="16">
        <f t="shared" si="24"/>
        <v>94.433197000681659</v>
      </c>
      <c r="L37" s="19">
        <v>1133</v>
      </c>
      <c r="M37" s="16">
        <v>94.416666666666671</v>
      </c>
      <c r="N37" s="16">
        <v>700</v>
      </c>
      <c r="O37" s="16">
        <f t="shared" si="25"/>
        <v>61.782877316857899</v>
      </c>
      <c r="P37" s="17">
        <v>700</v>
      </c>
      <c r="Q37" s="18">
        <f t="shared" si="26"/>
        <v>100</v>
      </c>
      <c r="R37" s="17">
        <f t="shared" si="27"/>
        <v>844.33333333333337</v>
      </c>
      <c r="S37" s="17">
        <f t="shared" si="27"/>
        <v>85.399847994508193</v>
      </c>
      <c r="T37" s="29"/>
    </row>
    <row r="38" spans="1:20" ht="63.95" customHeight="1" thickBot="1" x14ac:dyDescent="0.7">
      <c r="A38" s="31" t="s">
        <v>18</v>
      </c>
      <c r="B38" s="25" t="s">
        <v>249</v>
      </c>
      <c r="C38" s="25">
        <v>200</v>
      </c>
      <c r="D38" s="19">
        <v>200</v>
      </c>
      <c r="E38" s="16">
        <f t="shared" si="20"/>
        <v>100</v>
      </c>
      <c r="F38" s="19">
        <v>200</v>
      </c>
      <c r="G38" s="16">
        <f t="shared" si="21"/>
        <v>100</v>
      </c>
      <c r="H38" s="16">
        <v>200</v>
      </c>
      <c r="I38" s="16">
        <f t="shared" si="22"/>
        <v>100</v>
      </c>
      <c r="J38" s="16">
        <f t="shared" si="23"/>
        <v>200</v>
      </c>
      <c r="K38" s="16">
        <f t="shared" si="24"/>
        <v>100</v>
      </c>
      <c r="L38" s="19">
        <v>200</v>
      </c>
      <c r="M38" s="16">
        <v>100</v>
      </c>
      <c r="N38" s="16">
        <v>200</v>
      </c>
      <c r="O38" s="16">
        <f t="shared" si="25"/>
        <v>100</v>
      </c>
      <c r="P38" s="17">
        <v>200</v>
      </c>
      <c r="Q38" s="18">
        <f t="shared" si="26"/>
        <v>100</v>
      </c>
      <c r="R38" s="17">
        <f t="shared" si="27"/>
        <v>200</v>
      </c>
      <c r="S38" s="17">
        <f t="shared" si="27"/>
        <v>100</v>
      </c>
      <c r="T38" s="29"/>
    </row>
    <row r="39" spans="1:20" ht="63.95" customHeight="1" thickBot="1" x14ac:dyDescent="0.7">
      <c r="A39" s="31" t="s">
        <v>163</v>
      </c>
      <c r="B39" s="25" t="s">
        <v>240</v>
      </c>
      <c r="C39" s="25">
        <v>3000</v>
      </c>
      <c r="D39" s="19">
        <v>3000</v>
      </c>
      <c r="E39" s="16">
        <f t="shared" si="20"/>
        <v>100</v>
      </c>
      <c r="F39" s="19">
        <v>3500</v>
      </c>
      <c r="G39" s="16">
        <f t="shared" si="21"/>
        <v>116.66666666666667</v>
      </c>
      <c r="H39" s="16">
        <v>4000</v>
      </c>
      <c r="I39" s="16">
        <f t="shared" si="22"/>
        <v>114.28571428571428</v>
      </c>
      <c r="J39" s="16">
        <f t="shared" si="23"/>
        <v>3500</v>
      </c>
      <c r="K39" s="16">
        <f t="shared" si="24"/>
        <v>110.31746031746032</v>
      </c>
      <c r="L39" s="19">
        <v>4000</v>
      </c>
      <c r="M39" s="16">
        <v>100</v>
      </c>
      <c r="N39" s="16">
        <v>4000</v>
      </c>
      <c r="O39" s="16">
        <f t="shared" si="25"/>
        <v>100</v>
      </c>
      <c r="P39" s="17">
        <v>4000</v>
      </c>
      <c r="Q39" s="18">
        <f t="shared" si="26"/>
        <v>100</v>
      </c>
      <c r="R39" s="17">
        <f t="shared" si="27"/>
        <v>4000</v>
      </c>
      <c r="S39" s="17">
        <f t="shared" si="27"/>
        <v>100</v>
      </c>
      <c r="T39" s="29"/>
    </row>
    <row r="40" spans="1:20" ht="63.95" customHeight="1" thickBot="1" x14ac:dyDescent="0.7">
      <c r="A40" s="31" t="s">
        <v>19</v>
      </c>
      <c r="B40" s="25" t="s">
        <v>247</v>
      </c>
      <c r="C40" s="25">
        <v>300</v>
      </c>
      <c r="D40" s="19">
        <v>300</v>
      </c>
      <c r="E40" s="16">
        <f t="shared" si="20"/>
        <v>100</v>
      </c>
      <c r="F40" s="19">
        <v>300</v>
      </c>
      <c r="G40" s="16">
        <f t="shared" si="21"/>
        <v>100</v>
      </c>
      <c r="H40" s="16">
        <v>300</v>
      </c>
      <c r="I40" s="16">
        <f t="shared" si="22"/>
        <v>100</v>
      </c>
      <c r="J40" s="16">
        <f t="shared" si="23"/>
        <v>300</v>
      </c>
      <c r="K40" s="16">
        <f t="shared" si="24"/>
        <v>100</v>
      </c>
      <c r="L40" s="19">
        <v>300</v>
      </c>
      <c r="M40" s="16">
        <v>100</v>
      </c>
      <c r="N40" s="16">
        <v>300</v>
      </c>
      <c r="O40" s="16">
        <f t="shared" si="25"/>
        <v>100</v>
      </c>
      <c r="P40" s="17">
        <v>500</v>
      </c>
      <c r="Q40" s="18">
        <f t="shared" si="26"/>
        <v>166.66666666666669</v>
      </c>
      <c r="R40" s="17">
        <f t="shared" si="27"/>
        <v>366.66666666666669</v>
      </c>
      <c r="S40" s="17">
        <f t="shared" si="27"/>
        <v>122.22222222222223</v>
      </c>
      <c r="T40" s="29"/>
    </row>
    <row r="41" spans="1:20" ht="63.95" customHeight="1" thickBot="1" x14ac:dyDescent="0.7">
      <c r="A41" s="31" t="s">
        <v>20</v>
      </c>
      <c r="B41" s="25" t="s">
        <v>240</v>
      </c>
      <c r="C41" s="25">
        <v>2167</v>
      </c>
      <c r="D41" s="19">
        <v>2500</v>
      </c>
      <c r="E41" s="16">
        <f t="shared" si="20"/>
        <v>115.36686663590217</v>
      </c>
      <c r="F41" s="19">
        <v>1833</v>
      </c>
      <c r="G41" s="16">
        <f t="shared" si="21"/>
        <v>73.319999999999993</v>
      </c>
      <c r="H41" s="16">
        <v>2000</v>
      </c>
      <c r="I41" s="16">
        <f t="shared" si="22"/>
        <v>109.11074740861974</v>
      </c>
      <c r="J41" s="16">
        <f t="shared" si="23"/>
        <v>2111</v>
      </c>
      <c r="K41" s="16">
        <f t="shared" si="24"/>
        <v>99.26587134817396</v>
      </c>
      <c r="L41" s="19">
        <v>2000</v>
      </c>
      <c r="M41" s="16">
        <v>100</v>
      </c>
      <c r="N41" s="16">
        <v>2280</v>
      </c>
      <c r="O41" s="16">
        <f t="shared" si="25"/>
        <v>113.99999999999999</v>
      </c>
      <c r="P41" s="17">
        <v>2500</v>
      </c>
      <c r="Q41" s="18">
        <f t="shared" si="26"/>
        <v>109.64912280701755</v>
      </c>
      <c r="R41" s="17">
        <f t="shared" si="27"/>
        <v>2260</v>
      </c>
      <c r="S41" s="17">
        <f t="shared" si="27"/>
        <v>107.88304093567251</v>
      </c>
      <c r="T41" s="29"/>
    </row>
    <row r="42" spans="1:20" ht="63.95" customHeight="1" thickBot="1" x14ac:dyDescent="0.7">
      <c r="A42" s="31" t="s">
        <v>21</v>
      </c>
      <c r="B42" s="25" t="s">
        <v>240</v>
      </c>
      <c r="C42" s="25">
        <v>1500</v>
      </c>
      <c r="D42" s="19">
        <v>1000</v>
      </c>
      <c r="E42" s="16">
        <f t="shared" si="20"/>
        <v>66.666666666666657</v>
      </c>
      <c r="F42" s="19">
        <v>633</v>
      </c>
      <c r="G42" s="16">
        <f t="shared" si="21"/>
        <v>63.3</v>
      </c>
      <c r="H42" s="16">
        <v>800</v>
      </c>
      <c r="I42" s="16">
        <f t="shared" si="22"/>
        <v>126.38230647709321</v>
      </c>
      <c r="J42" s="16">
        <f t="shared" si="23"/>
        <v>811</v>
      </c>
      <c r="K42" s="16">
        <f t="shared" si="24"/>
        <v>85.449657714586621</v>
      </c>
      <c r="L42" s="19">
        <v>1167</v>
      </c>
      <c r="M42" s="16">
        <v>145.875</v>
      </c>
      <c r="N42" s="16">
        <v>1260</v>
      </c>
      <c r="O42" s="16">
        <f t="shared" si="25"/>
        <v>107.96915167095116</v>
      </c>
      <c r="P42" s="17">
        <v>1166</v>
      </c>
      <c r="Q42" s="18">
        <f t="shared" si="26"/>
        <v>92.539682539682545</v>
      </c>
      <c r="R42" s="17">
        <f t="shared" si="27"/>
        <v>1197.6666666666667</v>
      </c>
      <c r="S42" s="17">
        <f t="shared" si="27"/>
        <v>115.46127807021124</v>
      </c>
      <c r="T42" s="29"/>
    </row>
    <row r="43" spans="1:20" ht="63.95" customHeight="1" thickBot="1" x14ac:dyDescent="0.7">
      <c r="A43" s="31" t="s">
        <v>22</v>
      </c>
      <c r="B43" s="25" t="s">
        <v>240</v>
      </c>
      <c r="C43" s="25">
        <v>1000</v>
      </c>
      <c r="D43" s="19">
        <v>1000</v>
      </c>
      <c r="E43" s="16">
        <f t="shared" si="20"/>
        <v>100</v>
      </c>
      <c r="F43" s="19">
        <v>833</v>
      </c>
      <c r="G43" s="16">
        <f t="shared" si="21"/>
        <v>83.3</v>
      </c>
      <c r="H43" s="16">
        <v>800</v>
      </c>
      <c r="I43" s="16">
        <f t="shared" si="22"/>
        <v>96.038415366146452</v>
      </c>
      <c r="J43" s="16">
        <f t="shared" si="23"/>
        <v>877.66666666666663</v>
      </c>
      <c r="K43" s="16">
        <f t="shared" si="24"/>
        <v>93.112805122048826</v>
      </c>
      <c r="L43" s="19">
        <v>900</v>
      </c>
      <c r="M43" s="16">
        <v>112.5</v>
      </c>
      <c r="N43" s="16">
        <v>1033</v>
      </c>
      <c r="O43" s="16">
        <f t="shared" si="25"/>
        <v>114.77777777777777</v>
      </c>
      <c r="P43" s="17">
        <v>1000</v>
      </c>
      <c r="Q43" s="18">
        <f t="shared" si="26"/>
        <v>96.805421103581807</v>
      </c>
      <c r="R43" s="17">
        <f t="shared" si="27"/>
        <v>977.66666666666663</v>
      </c>
      <c r="S43" s="17">
        <f t="shared" si="27"/>
        <v>108.02773296045319</v>
      </c>
      <c r="T43" s="29"/>
    </row>
    <row r="44" spans="1:20" ht="63.95" customHeight="1" thickBot="1" x14ac:dyDescent="0.7">
      <c r="A44" s="31" t="s">
        <v>23</v>
      </c>
      <c r="B44" s="25" t="s">
        <v>249</v>
      </c>
      <c r="C44" s="25">
        <v>650</v>
      </c>
      <c r="D44" s="19">
        <v>600</v>
      </c>
      <c r="E44" s="16">
        <f t="shared" si="20"/>
        <v>92.307692307692307</v>
      </c>
      <c r="F44" s="19">
        <v>600</v>
      </c>
      <c r="G44" s="16">
        <f t="shared" si="21"/>
        <v>100</v>
      </c>
      <c r="H44" s="16">
        <v>600</v>
      </c>
      <c r="I44" s="16">
        <f t="shared" si="22"/>
        <v>100</v>
      </c>
      <c r="J44" s="16">
        <f t="shared" si="23"/>
        <v>600</v>
      </c>
      <c r="K44" s="16">
        <f t="shared" si="24"/>
        <v>97.435897435897445</v>
      </c>
      <c r="L44" s="19">
        <v>600</v>
      </c>
      <c r="M44" s="16">
        <v>100</v>
      </c>
      <c r="N44" s="16">
        <v>367</v>
      </c>
      <c r="O44" s="16">
        <f t="shared" si="25"/>
        <v>61.166666666666671</v>
      </c>
      <c r="P44" s="17">
        <v>700</v>
      </c>
      <c r="Q44" s="18">
        <f t="shared" si="26"/>
        <v>190.73569482288829</v>
      </c>
      <c r="R44" s="17">
        <f t="shared" si="27"/>
        <v>555.66666666666663</v>
      </c>
      <c r="S44" s="17">
        <f t="shared" si="27"/>
        <v>117.30078716318501</v>
      </c>
      <c r="T44" s="29"/>
    </row>
    <row r="45" spans="1:20" ht="63.95" customHeight="1" thickBot="1" x14ac:dyDescent="0.7">
      <c r="A45" s="31" t="s">
        <v>24</v>
      </c>
      <c r="B45" s="25" t="s">
        <v>251</v>
      </c>
      <c r="C45" s="25">
        <v>1000</v>
      </c>
      <c r="D45" s="19">
        <v>1000</v>
      </c>
      <c r="E45" s="16">
        <f t="shared" si="20"/>
        <v>100</v>
      </c>
      <c r="F45" s="19">
        <v>1000</v>
      </c>
      <c r="G45" s="16">
        <f t="shared" si="21"/>
        <v>100</v>
      </c>
      <c r="H45" s="16">
        <v>1000</v>
      </c>
      <c r="I45" s="16">
        <f t="shared" si="22"/>
        <v>100</v>
      </c>
      <c r="J45" s="16">
        <f t="shared" ref="J45" si="28">(D45+F45+H45)/3</f>
        <v>1000</v>
      </c>
      <c r="K45" s="16">
        <f t="shared" ref="K45" si="29">(E45+G45+I45)/3</f>
        <v>100</v>
      </c>
      <c r="L45" s="19">
        <v>1000</v>
      </c>
      <c r="M45" s="16">
        <v>100</v>
      </c>
      <c r="N45" s="16">
        <v>1000</v>
      </c>
      <c r="O45" s="16">
        <f t="shared" si="25"/>
        <v>100</v>
      </c>
      <c r="P45" s="17">
        <v>1000</v>
      </c>
      <c r="Q45" s="18">
        <f t="shared" si="26"/>
        <v>100</v>
      </c>
      <c r="R45" s="17">
        <f t="shared" si="27"/>
        <v>1000</v>
      </c>
      <c r="S45" s="17">
        <f t="shared" si="27"/>
        <v>100</v>
      </c>
      <c r="T45" s="29"/>
    </row>
    <row r="46" spans="1:20" ht="63.95" customHeight="1" thickBot="1" x14ac:dyDescent="0.7">
      <c r="A46" s="31" t="s">
        <v>196</v>
      </c>
      <c r="B46" s="25" t="s">
        <v>250</v>
      </c>
      <c r="C46" s="25">
        <v>4000</v>
      </c>
      <c r="D46" s="19">
        <v>3500</v>
      </c>
      <c r="E46" s="16">
        <f t="shared" si="20"/>
        <v>87.5</v>
      </c>
      <c r="F46" s="19">
        <v>2500</v>
      </c>
      <c r="G46" s="16">
        <f t="shared" si="21"/>
        <v>71.428571428571431</v>
      </c>
      <c r="H46" s="16">
        <v>2500</v>
      </c>
      <c r="I46" s="16">
        <f t="shared" si="22"/>
        <v>100</v>
      </c>
      <c r="J46" s="16">
        <f t="shared" ref="J46:K53" si="30">(D46+F46+H46)/3</f>
        <v>2833.3333333333335</v>
      </c>
      <c r="K46" s="16">
        <f t="shared" si="30"/>
        <v>86.30952380952381</v>
      </c>
      <c r="L46" s="19">
        <v>2500</v>
      </c>
      <c r="M46" s="16">
        <v>100</v>
      </c>
      <c r="N46" s="16">
        <v>3000</v>
      </c>
      <c r="O46" s="16">
        <f t="shared" si="25"/>
        <v>120</v>
      </c>
      <c r="P46" s="17">
        <v>2500</v>
      </c>
      <c r="Q46" s="18">
        <f t="shared" si="26"/>
        <v>83.333333333333343</v>
      </c>
      <c r="R46" s="17">
        <f t="shared" si="27"/>
        <v>2666.6666666666665</v>
      </c>
      <c r="S46" s="17">
        <f t="shared" si="27"/>
        <v>101.11111111111113</v>
      </c>
      <c r="T46" s="29"/>
    </row>
    <row r="47" spans="1:20" ht="63.95" customHeight="1" thickBot="1" x14ac:dyDescent="0.7">
      <c r="A47" s="31" t="s">
        <v>286</v>
      </c>
      <c r="B47" s="25"/>
      <c r="C47" s="25">
        <v>5000</v>
      </c>
      <c r="D47" s="19">
        <v>2500</v>
      </c>
      <c r="E47" s="16">
        <f t="shared" si="20"/>
        <v>50</v>
      </c>
      <c r="F47" s="19">
        <v>4000</v>
      </c>
      <c r="G47" s="16">
        <f t="shared" si="21"/>
        <v>160</v>
      </c>
      <c r="H47" s="16">
        <v>3300</v>
      </c>
      <c r="I47" s="16">
        <f t="shared" si="22"/>
        <v>82.5</v>
      </c>
      <c r="J47" s="16">
        <f t="shared" si="30"/>
        <v>3266.6666666666665</v>
      </c>
      <c r="K47" s="16">
        <f t="shared" si="30"/>
        <v>97.5</v>
      </c>
      <c r="L47" s="19">
        <v>3667</v>
      </c>
      <c r="M47" s="16">
        <v>111.12121212121212</v>
      </c>
      <c r="N47" s="16">
        <v>4000</v>
      </c>
      <c r="O47" s="16">
        <f t="shared" si="25"/>
        <v>109.08099263703299</v>
      </c>
      <c r="P47" s="17">
        <v>3000</v>
      </c>
      <c r="Q47" s="18">
        <f t="shared" si="26"/>
        <v>75</v>
      </c>
      <c r="R47" s="17">
        <f t="shared" si="27"/>
        <v>3555.6666666666665</v>
      </c>
      <c r="S47" s="17">
        <f t="shared" si="27"/>
        <v>98.400734919415029</v>
      </c>
      <c r="T47" s="29"/>
    </row>
    <row r="48" spans="1:20" ht="63.95" customHeight="1" thickBot="1" x14ac:dyDescent="0.7">
      <c r="A48" s="31" t="s">
        <v>209</v>
      </c>
      <c r="B48" s="25" t="s">
        <v>240</v>
      </c>
      <c r="C48" s="25">
        <v>1000</v>
      </c>
      <c r="D48" s="19">
        <v>1000</v>
      </c>
      <c r="E48" s="16">
        <f t="shared" si="20"/>
        <v>100</v>
      </c>
      <c r="F48" s="19">
        <v>1100</v>
      </c>
      <c r="G48" s="16">
        <f t="shared" si="21"/>
        <v>110.00000000000001</v>
      </c>
      <c r="H48" s="16">
        <v>1433</v>
      </c>
      <c r="I48" s="16">
        <f t="shared" si="22"/>
        <v>130.27272727272728</v>
      </c>
      <c r="J48" s="16">
        <f t="shared" si="30"/>
        <v>1177.6666666666667</v>
      </c>
      <c r="K48" s="16">
        <f t="shared" si="30"/>
        <v>113.42424242424242</v>
      </c>
      <c r="L48" s="19">
        <v>1350</v>
      </c>
      <c r="M48" s="16">
        <v>94.207955338450802</v>
      </c>
      <c r="N48" s="16">
        <v>1367</v>
      </c>
      <c r="O48" s="16">
        <f t="shared" si="25"/>
        <v>101.25925925925925</v>
      </c>
      <c r="P48" s="17">
        <v>1166</v>
      </c>
      <c r="Q48" s="18">
        <f t="shared" si="26"/>
        <v>85.296269202633496</v>
      </c>
      <c r="R48" s="17">
        <f t="shared" si="27"/>
        <v>1294.3333333333333</v>
      </c>
      <c r="S48" s="17">
        <f t="shared" si="27"/>
        <v>93.587827933447841</v>
      </c>
      <c r="T48" s="29"/>
    </row>
    <row r="49" spans="1:24" ht="61.5" customHeight="1" thickBot="1" x14ac:dyDescent="0.7">
      <c r="A49" s="31" t="s">
        <v>25</v>
      </c>
      <c r="B49" s="25" t="s">
        <v>240</v>
      </c>
      <c r="C49" s="25">
        <v>933</v>
      </c>
      <c r="D49" s="19">
        <v>1785</v>
      </c>
      <c r="E49" s="16">
        <f t="shared" si="20"/>
        <v>191.31832797427651</v>
      </c>
      <c r="F49" s="19">
        <v>1633</v>
      </c>
      <c r="G49" s="16">
        <f t="shared" si="21"/>
        <v>91.484593837535016</v>
      </c>
      <c r="H49" s="16">
        <v>1667</v>
      </c>
      <c r="I49" s="16">
        <f t="shared" si="22"/>
        <v>102.08205756276791</v>
      </c>
      <c r="J49" s="16">
        <f t="shared" si="30"/>
        <v>1695</v>
      </c>
      <c r="K49" s="16">
        <f t="shared" si="30"/>
        <v>128.29499312485981</v>
      </c>
      <c r="L49" s="19">
        <v>1133</v>
      </c>
      <c r="M49" s="16">
        <v>67.966406718656273</v>
      </c>
      <c r="N49" s="16">
        <v>1000</v>
      </c>
      <c r="O49" s="16">
        <f t="shared" si="25"/>
        <v>88.261253309796999</v>
      </c>
      <c r="P49" s="17">
        <v>1200</v>
      </c>
      <c r="Q49" s="18">
        <f t="shared" si="26"/>
        <v>120</v>
      </c>
      <c r="R49" s="17">
        <f t="shared" si="27"/>
        <v>1111</v>
      </c>
      <c r="S49" s="17">
        <f t="shared" si="27"/>
        <v>92.075886676151086</v>
      </c>
      <c r="T49" s="29"/>
    </row>
    <row r="50" spans="1:24" ht="61.5" customHeight="1" thickBot="1" x14ac:dyDescent="0.7">
      <c r="A50" s="31" t="s">
        <v>210</v>
      </c>
      <c r="B50" s="25" t="s">
        <v>240</v>
      </c>
      <c r="C50" s="25">
        <v>2667</v>
      </c>
      <c r="D50" s="19">
        <v>2500</v>
      </c>
      <c r="E50" s="16">
        <f t="shared" si="20"/>
        <v>93.73828271466067</v>
      </c>
      <c r="F50" s="19">
        <v>2167</v>
      </c>
      <c r="G50" s="16">
        <f t="shared" si="21"/>
        <v>86.68</v>
      </c>
      <c r="H50" s="16">
        <v>2000</v>
      </c>
      <c r="I50" s="16">
        <f t="shared" si="22"/>
        <v>92.293493308721736</v>
      </c>
      <c r="J50" s="16">
        <f t="shared" si="30"/>
        <v>2222.3333333333335</v>
      </c>
      <c r="K50" s="16">
        <f t="shared" si="30"/>
        <v>90.903925341127476</v>
      </c>
      <c r="L50" s="19">
        <v>2000</v>
      </c>
      <c r="M50" s="16">
        <v>100</v>
      </c>
      <c r="N50" s="16">
        <v>2500</v>
      </c>
      <c r="O50" s="16">
        <f t="shared" si="25"/>
        <v>125</v>
      </c>
      <c r="P50" s="17">
        <v>1500</v>
      </c>
      <c r="Q50" s="18">
        <f t="shared" si="26"/>
        <v>60</v>
      </c>
      <c r="R50" s="17">
        <f t="shared" si="27"/>
        <v>2000</v>
      </c>
      <c r="S50" s="17">
        <f t="shared" si="27"/>
        <v>95</v>
      </c>
      <c r="T50" s="29"/>
      <c r="X50" s="2" t="s">
        <v>148</v>
      </c>
    </row>
    <row r="51" spans="1:24" ht="63.95" customHeight="1" thickBot="1" x14ac:dyDescent="0.7">
      <c r="A51" s="31" t="s">
        <v>26</v>
      </c>
      <c r="B51" s="25" t="s">
        <v>240</v>
      </c>
      <c r="C51" s="25">
        <v>2000</v>
      </c>
      <c r="D51" s="19">
        <v>1500</v>
      </c>
      <c r="E51" s="16">
        <f t="shared" si="20"/>
        <v>75</v>
      </c>
      <c r="F51" s="19">
        <v>1233</v>
      </c>
      <c r="G51" s="16">
        <f t="shared" si="21"/>
        <v>82.199999999999989</v>
      </c>
      <c r="H51" s="16">
        <v>2000</v>
      </c>
      <c r="I51" s="16">
        <f t="shared" si="22"/>
        <v>162.20600162206003</v>
      </c>
      <c r="J51" s="16">
        <f t="shared" si="30"/>
        <v>1577.6666666666667</v>
      </c>
      <c r="K51" s="16">
        <f t="shared" si="30"/>
        <v>106.46866720735333</v>
      </c>
      <c r="L51" s="19">
        <v>2500</v>
      </c>
      <c r="M51" s="16">
        <v>125</v>
      </c>
      <c r="N51" s="16">
        <v>2000</v>
      </c>
      <c r="O51" s="16">
        <f t="shared" si="25"/>
        <v>80</v>
      </c>
      <c r="P51" s="17">
        <v>2466</v>
      </c>
      <c r="Q51" s="18">
        <f t="shared" si="26"/>
        <v>123.30000000000001</v>
      </c>
      <c r="R51" s="17">
        <f t="shared" si="27"/>
        <v>2322</v>
      </c>
      <c r="S51" s="17">
        <f t="shared" si="27"/>
        <v>109.43333333333334</v>
      </c>
      <c r="T51" s="29"/>
    </row>
    <row r="52" spans="1:24" ht="63.95" customHeight="1" thickBot="1" x14ac:dyDescent="0.7">
      <c r="A52" s="31" t="s">
        <v>27</v>
      </c>
      <c r="B52" s="25" t="s">
        <v>247</v>
      </c>
      <c r="C52" s="25">
        <v>400</v>
      </c>
      <c r="D52" s="19">
        <v>400</v>
      </c>
      <c r="E52" s="16">
        <f t="shared" si="20"/>
        <v>100</v>
      </c>
      <c r="F52" s="19">
        <v>400</v>
      </c>
      <c r="G52" s="16">
        <f t="shared" si="21"/>
        <v>100</v>
      </c>
      <c r="H52" s="16">
        <v>400</v>
      </c>
      <c r="I52" s="16">
        <f t="shared" si="22"/>
        <v>100</v>
      </c>
      <c r="J52" s="16">
        <f t="shared" si="30"/>
        <v>400</v>
      </c>
      <c r="K52" s="16">
        <f t="shared" si="30"/>
        <v>100</v>
      </c>
      <c r="L52" s="19">
        <v>400</v>
      </c>
      <c r="M52" s="16">
        <v>100</v>
      </c>
      <c r="N52" s="16">
        <v>400</v>
      </c>
      <c r="O52" s="16">
        <f t="shared" si="25"/>
        <v>100</v>
      </c>
      <c r="P52" s="17">
        <v>500</v>
      </c>
      <c r="Q52" s="18">
        <f t="shared" si="26"/>
        <v>125</v>
      </c>
      <c r="R52" s="17">
        <f t="shared" si="27"/>
        <v>433.33333333333331</v>
      </c>
      <c r="S52" s="17">
        <f t="shared" si="27"/>
        <v>108.33333333333333</v>
      </c>
      <c r="T52" s="29"/>
    </row>
    <row r="53" spans="1:24" ht="63.95" customHeight="1" thickBot="1" x14ac:dyDescent="0.7">
      <c r="A53" s="31" t="s">
        <v>28</v>
      </c>
      <c r="B53" s="25" t="s">
        <v>248</v>
      </c>
      <c r="C53" s="25">
        <v>3100</v>
      </c>
      <c r="D53" s="19">
        <v>3200</v>
      </c>
      <c r="E53" s="16">
        <f t="shared" si="20"/>
        <v>103.2258064516129</v>
      </c>
      <c r="F53" s="19">
        <v>3500</v>
      </c>
      <c r="G53" s="16">
        <f t="shared" si="21"/>
        <v>109.375</v>
      </c>
      <c r="H53" s="16">
        <v>3500</v>
      </c>
      <c r="I53" s="16">
        <f t="shared" si="22"/>
        <v>100</v>
      </c>
      <c r="J53" s="16">
        <f t="shared" si="30"/>
        <v>3400</v>
      </c>
      <c r="K53" s="16">
        <f t="shared" si="30"/>
        <v>104.2002688172043</v>
      </c>
      <c r="L53" s="19">
        <v>3500</v>
      </c>
      <c r="M53" s="16">
        <v>100</v>
      </c>
      <c r="N53" s="16">
        <v>3500</v>
      </c>
      <c r="O53" s="16">
        <f t="shared" si="25"/>
        <v>100</v>
      </c>
      <c r="P53" s="17">
        <v>3500</v>
      </c>
      <c r="Q53" s="18">
        <f t="shared" si="26"/>
        <v>100</v>
      </c>
      <c r="R53" s="17">
        <f t="shared" si="27"/>
        <v>3500</v>
      </c>
      <c r="S53" s="17">
        <f t="shared" si="27"/>
        <v>100</v>
      </c>
      <c r="T53" s="29"/>
    </row>
    <row r="54" spans="1:24" ht="63.95" customHeight="1" thickBot="1" x14ac:dyDescent="0.7">
      <c r="A54" s="89" t="s">
        <v>13</v>
      </c>
      <c r="B54" s="90"/>
      <c r="C54" s="35">
        <f>SUM(C34:C53)</f>
        <v>34234</v>
      </c>
      <c r="D54" s="35">
        <f>SUM(D34:D53)</f>
        <v>31618</v>
      </c>
      <c r="E54" s="26">
        <f t="shared" si="20"/>
        <v>92.358474031664429</v>
      </c>
      <c r="F54" s="26">
        <f>SUM(F34:F53)</f>
        <v>29999</v>
      </c>
      <c r="G54" s="26">
        <f t="shared" si="21"/>
        <v>94.879499019545833</v>
      </c>
      <c r="H54" s="26">
        <f>SUM(H34:H53)</f>
        <v>30200</v>
      </c>
      <c r="I54" s="26">
        <f t="shared" si="22"/>
        <v>100.6700223340778</v>
      </c>
      <c r="J54" s="15">
        <f>(D54+F54+H54)/3</f>
        <v>30605.666666666668</v>
      </c>
      <c r="K54" s="26">
        <f>(E54+G54+I54)/3</f>
        <v>95.969331795096011</v>
      </c>
      <c r="L54" s="26">
        <v>31200</v>
      </c>
      <c r="M54" s="26">
        <v>103.31125827814569</v>
      </c>
      <c r="N54" s="26">
        <f>SUM(N34:N53)</f>
        <v>31174</v>
      </c>
      <c r="O54" s="26">
        <f t="shared" si="25"/>
        <v>99.916666666666671</v>
      </c>
      <c r="P54" s="22">
        <f>SUM(P34:P53)</f>
        <v>30147</v>
      </c>
      <c r="Q54" s="21">
        <f t="shared" si="26"/>
        <v>96.705587989991656</v>
      </c>
      <c r="R54" s="22">
        <f t="shared" si="27"/>
        <v>30840.333333333332</v>
      </c>
      <c r="S54" s="22">
        <f t="shared" si="27"/>
        <v>99.977837644934667</v>
      </c>
      <c r="T54" s="29"/>
    </row>
    <row r="55" spans="1:24" ht="46.5" thickTop="1" x14ac:dyDescent="0.65">
      <c r="A55" s="5"/>
      <c r="B55" s="5"/>
      <c r="C55" s="5"/>
      <c r="D55" s="7"/>
      <c r="E55" s="7"/>
      <c r="F55" s="7"/>
      <c r="G55" s="7"/>
      <c r="H55" s="7"/>
      <c r="I55" s="7"/>
      <c r="J55" s="7"/>
      <c r="K55" s="7"/>
    </row>
    <row r="56" spans="1:24" ht="44.25" customHeight="1" x14ac:dyDescent="0.65">
      <c r="A56" s="10" t="s">
        <v>295</v>
      </c>
      <c r="B56" s="5"/>
      <c r="C56" s="5"/>
      <c r="D56" s="7"/>
      <c r="E56" s="7"/>
      <c r="F56" s="7"/>
      <c r="G56" s="7"/>
      <c r="H56" s="7"/>
      <c r="I56" s="7"/>
      <c r="J56" s="7"/>
      <c r="K56" s="7"/>
    </row>
    <row r="57" spans="1:24" ht="90.75" hidden="1" customHeight="1" x14ac:dyDescent="0.65">
      <c r="A57" s="11"/>
      <c r="B57" s="5"/>
      <c r="C57" s="5"/>
      <c r="D57" s="7"/>
      <c r="E57" s="7"/>
      <c r="F57" s="7"/>
      <c r="G57" s="7"/>
      <c r="H57" s="7"/>
      <c r="I57" s="7"/>
      <c r="J57" s="7"/>
      <c r="K57" s="7"/>
    </row>
    <row r="58" spans="1:24" ht="147" customHeight="1" x14ac:dyDescent="0.65">
      <c r="A58" s="12" t="s">
        <v>296</v>
      </c>
      <c r="B58" s="5"/>
      <c r="C58" s="5"/>
      <c r="D58" s="7"/>
      <c r="E58" s="7"/>
      <c r="F58" s="7"/>
      <c r="G58" s="7"/>
      <c r="H58" s="7"/>
      <c r="I58" s="7"/>
      <c r="J58" s="7"/>
      <c r="K58" s="7"/>
    </row>
    <row r="59" spans="1:24" x14ac:dyDescent="0.65">
      <c r="A59" s="5"/>
      <c r="B59" s="5"/>
      <c r="C59" s="5"/>
      <c r="D59" s="7"/>
      <c r="E59" s="7"/>
      <c r="F59" s="7"/>
      <c r="G59" s="7"/>
      <c r="H59" s="7"/>
      <c r="I59" s="7"/>
      <c r="J59" s="7"/>
      <c r="K59" s="7"/>
    </row>
    <row r="60" spans="1:24" x14ac:dyDescent="0.65">
      <c r="A60" s="5"/>
      <c r="B60" s="5"/>
      <c r="C60" s="5"/>
      <c r="D60" s="7"/>
      <c r="E60" s="7"/>
      <c r="F60" s="7"/>
      <c r="G60" s="7"/>
      <c r="H60" s="7"/>
      <c r="I60" s="7"/>
      <c r="J60" s="7"/>
      <c r="K60" s="7"/>
    </row>
    <row r="61" spans="1:24" x14ac:dyDescent="0.65">
      <c r="A61" s="5"/>
      <c r="B61" s="5"/>
      <c r="C61" s="5"/>
      <c r="D61" s="7"/>
      <c r="E61" s="7"/>
      <c r="F61" s="7"/>
      <c r="G61" s="7"/>
      <c r="H61" s="7"/>
      <c r="I61" s="7"/>
      <c r="J61" s="7"/>
      <c r="K61" s="7"/>
    </row>
    <row r="62" spans="1:24" x14ac:dyDescent="0.65">
      <c r="A62" s="5"/>
      <c r="B62" s="5"/>
      <c r="C62" s="5"/>
      <c r="D62" s="7"/>
      <c r="E62" s="7"/>
      <c r="F62" s="7"/>
      <c r="G62" s="7"/>
      <c r="H62" s="7"/>
      <c r="I62" s="7"/>
      <c r="J62" s="7"/>
      <c r="K62" s="7"/>
    </row>
    <row r="63" spans="1:24" x14ac:dyDescent="0.65">
      <c r="A63" s="5"/>
      <c r="B63" s="5"/>
      <c r="C63" s="5"/>
      <c r="D63" s="7"/>
      <c r="E63" s="7"/>
      <c r="F63" s="7"/>
      <c r="G63" s="7"/>
      <c r="H63" s="7"/>
      <c r="I63" s="7"/>
      <c r="J63" s="7"/>
      <c r="K63" s="7"/>
    </row>
    <row r="64" spans="1:24" x14ac:dyDescent="0.65">
      <c r="A64" s="5"/>
      <c r="B64" s="5"/>
      <c r="C64" s="5"/>
      <c r="D64" s="7"/>
      <c r="E64" s="7"/>
      <c r="F64" s="7"/>
      <c r="G64" s="7"/>
      <c r="H64" s="7"/>
      <c r="I64" s="7"/>
      <c r="J64" s="7"/>
      <c r="K64" s="7"/>
    </row>
    <row r="65" spans="1:11" x14ac:dyDescent="0.65">
      <c r="A65" s="5"/>
      <c r="B65" s="5"/>
      <c r="C65" s="5"/>
      <c r="D65" s="7"/>
      <c r="E65" s="7"/>
      <c r="F65" s="7"/>
      <c r="G65" s="7"/>
      <c r="H65" s="7"/>
      <c r="I65" s="7"/>
      <c r="J65" s="7"/>
      <c r="K65" s="7"/>
    </row>
    <row r="66" spans="1:11" x14ac:dyDescent="0.65">
      <c r="A66" s="5"/>
      <c r="B66" s="5"/>
      <c r="C66" s="5"/>
      <c r="D66" s="7"/>
      <c r="E66" s="7"/>
      <c r="F66" s="7"/>
      <c r="G66" s="7"/>
      <c r="H66" s="7"/>
      <c r="I66" s="7"/>
      <c r="J66" s="7"/>
      <c r="K66" s="7"/>
    </row>
    <row r="67" spans="1:11" x14ac:dyDescent="0.65">
      <c r="A67" s="5"/>
      <c r="B67" s="5"/>
      <c r="C67" s="5"/>
      <c r="D67" s="7"/>
      <c r="E67" s="7"/>
      <c r="F67" s="7"/>
      <c r="G67" s="7"/>
      <c r="H67" s="7"/>
      <c r="I67" s="7"/>
      <c r="J67" s="7"/>
      <c r="K67" s="7"/>
    </row>
    <row r="68" spans="1:11" x14ac:dyDescent="0.65">
      <c r="A68" s="5"/>
      <c r="B68" s="5"/>
      <c r="C68" s="5"/>
      <c r="D68" s="7"/>
      <c r="E68" s="7"/>
      <c r="F68" s="7"/>
      <c r="G68" s="7"/>
      <c r="H68" s="7"/>
      <c r="I68" s="7"/>
      <c r="J68" s="7"/>
      <c r="K68" s="7"/>
    </row>
    <row r="69" spans="1:11" x14ac:dyDescent="0.65">
      <c r="A69" s="5"/>
      <c r="B69" s="5"/>
      <c r="C69" s="5"/>
      <c r="D69" s="7"/>
      <c r="E69" s="7"/>
      <c r="F69" s="7"/>
      <c r="G69" s="7"/>
      <c r="H69" s="7"/>
      <c r="I69" s="7"/>
      <c r="J69" s="7"/>
      <c r="K69" s="7"/>
    </row>
    <row r="70" spans="1:11" x14ac:dyDescent="0.65">
      <c r="A70" s="5"/>
      <c r="B70" s="5"/>
      <c r="C70" s="5"/>
      <c r="D70" s="7"/>
      <c r="E70" s="7"/>
      <c r="F70" s="7"/>
      <c r="G70" s="7"/>
      <c r="H70" s="7"/>
      <c r="I70" s="7"/>
      <c r="J70" s="7"/>
      <c r="K70" s="7"/>
    </row>
    <row r="71" spans="1:11" x14ac:dyDescent="0.65">
      <c r="A71" s="5"/>
      <c r="B71" s="5"/>
      <c r="C71" s="5"/>
      <c r="D71" s="7"/>
      <c r="E71" s="7"/>
      <c r="F71" s="7"/>
      <c r="G71" s="7"/>
      <c r="H71" s="7"/>
      <c r="I71" s="7"/>
      <c r="J71" s="7"/>
      <c r="K71" s="7"/>
    </row>
    <row r="72" spans="1:11" x14ac:dyDescent="0.65">
      <c r="A72" s="5"/>
      <c r="B72" s="5"/>
      <c r="C72" s="5"/>
      <c r="D72" s="7"/>
      <c r="E72" s="7"/>
      <c r="F72" s="7"/>
      <c r="G72" s="7"/>
      <c r="H72" s="7"/>
      <c r="I72" s="7"/>
      <c r="J72" s="7"/>
      <c r="K72" s="7"/>
    </row>
    <row r="73" spans="1:11" x14ac:dyDescent="0.65">
      <c r="A73" s="5"/>
      <c r="B73" s="5"/>
      <c r="C73" s="5"/>
      <c r="D73" s="7"/>
      <c r="E73" s="7"/>
      <c r="F73" s="7"/>
      <c r="G73" s="7"/>
      <c r="H73" s="7"/>
      <c r="I73" s="7"/>
      <c r="J73" s="7"/>
      <c r="K73" s="7"/>
    </row>
    <row r="74" spans="1:11" x14ac:dyDescent="0.65">
      <c r="A74" s="5"/>
      <c r="B74" s="5"/>
      <c r="C74" s="5"/>
      <c r="D74" s="7"/>
      <c r="E74" s="7"/>
      <c r="F74" s="7"/>
      <c r="G74" s="7"/>
      <c r="H74" s="7"/>
      <c r="I74" s="7"/>
      <c r="J74" s="7"/>
      <c r="K74" s="7"/>
    </row>
    <row r="75" spans="1:11" x14ac:dyDescent="0.65">
      <c r="A75" s="5"/>
      <c r="B75" s="5"/>
      <c r="C75" s="5"/>
      <c r="D75" s="7"/>
      <c r="E75" s="7"/>
      <c r="F75" s="7"/>
      <c r="G75" s="7"/>
      <c r="H75" s="7"/>
      <c r="I75" s="7"/>
      <c r="J75" s="7"/>
      <c r="K75" s="7"/>
    </row>
    <row r="76" spans="1:11" x14ac:dyDescent="0.65">
      <c r="A76" s="5"/>
      <c r="B76" s="5"/>
      <c r="C76" s="5"/>
      <c r="D76" s="7"/>
      <c r="E76" s="7"/>
      <c r="F76" s="7"/>
      <c r="G76" s="7"/>
      <c r="H76" s="7"/>
      <c r="I76" s="7"/>
      <c r="J76" s="7"/>
      <c r="K76" s="7"/>
    </row>
    <row r="77" spans="1:11" x14ac:dyDescent="0.65">
      <c r="A77" s="5"/>
      <c r="B77" s="5"/>
      <c r="C77" s="5"/>
      <c r="D77" s="7"/>
      <c r="E77" s="7"/>
      <c r="F77" s="7"/>
      <c r="G77" s="7"/>
      <c r="H77" s="7"/>
      <c r="I77" s="7"/>
      <c r="J77" s="7"/>
      <c r="K77" s="7"/>
    </row>
    <row r="78" spans="1:11" x14ac:dyDescent="0.65">
      <c r="A78" s="5"/>
      <c r="B78" s="5"/>
      <c r="C78" s="5"/>
      <c r="D78" s="7"/>
      <c r="E78" s="7"/>
      <c r="F78" s="7"/>
      <c r="G78" s="7"/>
      <c r="H78" s="7"/>
      <c r="I78" s="7"/>
      <c r="J78" s="7"/>
      <c r="K78" s="7"/>
    </row>
    <row r="79" spans="1:11" x14ac:dyDescent="0.65">
      <c r="A79" s="5"/>
      <c r="B79" s="5"/>
      <c r="C79" s="5"/>
      <c r="D79" s="7"/>
      <c r="E79" s="7"/>
      <c r="F79" s="7"/>
      <c r="G79" s="7"/>
      <c r="H79" s="7"/>
      <c r="I79" s="7"/>
      <c r="J79" s="7"/>
      <c r="K79" s="7"/>
    </row>
    <row r="80" spans="1:11" x14ac:dyDescent="0.65">
      <c r="A80" s="5"/>
      <c r="B80" s="5"/>
      <c r="C80" s="5"/>
      <c r="D80" s="7"/>
      <c r="E80" s="7"/>
      <c r="F80" s="7"/>
      <c r="G80" s="7"/>
      <c r="H80" s="7"/>
      <c r="I80" s="7"/>
      <c r="J80" s="7"/>
      <c r="K80" s="7"/>
    </row>
    <row r="81" spans="1:11" x14ac:dyDescent="0.65">
      <c r="A81" s="5"/>
      <c r="B81" s="5"/>
      <c r="C81" s="5"/>
      <c r="D81" s="7"/>
      <c r="E81" s="7"/>
      <c r="F81" s="7"/>
      <c r="G81" s="7"/>
      <c r="H81" s="7"/>
      <c r="I81" s="7"/>
      <c r="J81" s="7"/>
      <c r="K81" s="7"/>
    </row>
    <row r="82" spans="1:11" x14ac:dyDescent="0.65">
      <c r="A82" s="5"/>
      <c r="B82" s="5"/>
      <c r="C82" s="5"/>
      <c r="D82" s="7"/>
      <c r="E82" s="7"/>
      <c r="F82" s="7"/>
      <c r="G82" s="7"/>
      <c r="H82" s="7"/>
      <c r="I82" s="7"/>
      <c r="J82" s="7"/>
      <c r="K82" s="7"/>
    </row>
    <row r="83" spans="1:11" x14ac:dyDescent="0.65">
      <c r="A83" s="5"/>
      <c r="B83" s="5"/>
      <c r="C83" s="5"/>
      <c r="D83" s="7"/>
      <c r="E83" s="7"/>
      <c r="F83" s="7"/>
      <c r="G83" s="7"/>
      <c r="H83" s="7"/>
      <c r="I83" s="7"/>
      <c r="J83" s="7"/>
      <c r="K83" s="7"/>
    </row>
    <row r="84" spans="1:11" x14ac:dyDescent="0.65">
      <c r="A84" s="5"/>
      <c r="B84" s="5"/>
      <c r="C84" s="5"/>
      <c r="D84" s="7"/>
      <c r="E84" s="7"/>
      <c r="F84" s="7"/>
      <c r="G84" s="7"/>
      <c r="H84" s="7"/>
      <c r="I84" s="7"/>
      <c r="J84" s="7"/>
      <c r="K84" s="7"/>
    </row>
    <row r="85" spans="1:11" x14ac:dyDescent="0.65">
      <c r="A85" s="5"/>
      <c r="B85" s="5"/>
      <c r="C85" s="5"/>
      <c r="D85" s="7"/>
      <c r="E85" s="7"/>
      <c r="F85" s="7"/>
      <c r="G85" s="7"/>
      <c r="H85" s="7"/>
      <c r="I85" s="7"/>
      <c r="J85" s="7"/>
      <c r="K85" s="7"/>
    </row>
    <row r="86" spans="1:11" x14ac:dyDescent="0.65">
      <c r="A86" s="5"/>
      <c r="B86" s="5"/>
      <c r="C86" s="5"/>
      <c r="D86" s="7"/>
      <c r="E86" s="7"/>
      <c r="F86" s="7"/>
      <c r="G86" s="7"/>
      <c r="H86" s="7"/>
      <c r="I86" s="7"/>
      <c r="J86" s="7"/>
      <c r="K86" s="7"/>
    </row>
    <row r="87" spans="1:11" x14ac:dyDescent="0.65">
      <c r="A87" s="5"/>
      <c r="B87" s="5"/>
      <c r="C87" s="5"/>
      <c r="D87" s="7"/>
      <c r="E87" s="7"/>
      <c r="F87" s="7"/>
      <c r="G87" s="7"/>
      <c r="H87" s="7"/>
      <c r="I87" s="7"/>
      <c r="J87" s="7"/>
      <c r="K87" s="7"/>
    </row>
    <row r="88" spans="1:11" x14ac:dyDescent="0.65">
      <c r="A88" s="5"/>
      <c r="B88" s="5"/>
      <c r="C88" s="5"/>
      <c r="D88" s="7"/>
      <c r="E88" s="7"/>
      <c r="F88" s="7"/>
      <c r="G88" s="7"/>
      <c r="H88" s="7"/>
      <c r="I88" s="7"/>
      <c r="J88" s="7"/>
      <c r="K88" s="7"/>
    </row>
    <row r="89" spans="1:11" x14ac:dyDescent="0.65">
      <c r="A89" s="5"/>
      <c r="B89" s="5"/>
      <c r="C89" s="5"/>
      <c r="D89" s="7"/>
      <c r="E89" s="7"/>
      <c r="F89" s="7"/>
      <c r="G89" s="7"/>
      <c r="H89" s="7"/>
      <c r="I89" s="7"/>
      <c r="J89" s="7"/>
      <c r="K89" s="7"/>
    </row>
    <row r="90" spans="1:11" x14ac:dyDescent="0.65">
      <c r="A90" s="5"/>
      <c r="B90" s="5"/>
      <c r="C90" s="5"/>
      <c r="D90" s="7"/>
      <c r="E90" s="7"/>
      <c r="F90" s="7"/>
      <c r="G90" s="7"/>
      <c r="H90" s="7"/>
      <c r="I90" s="7"/>
      <c r="J90" s="7"/>
      <c r="K90" s="7"/>
    </row>
    <row r="91" spans="1:11" x14ac:dyDescent="0.65">
      <c r="A91" s="5"/>
      <c r="B91" s="5"/>
      <c r="C91" s="5"/>
      <c r="D91" s="7"/>
      <c r="E91" s="7"/>
      <c r="F91" s="7"/>
      <c r="G91" s="7"/>
      <c r="H91" s="7"/>
      <c r="I91" s="7"/>
      <c r="J91" s="7"/>
      <c r="K91" s="7"/>
    </row>
    <row r="92" spans="1:11" x14ac:dyDescent="0.65">
      <c r="A92" s="5"/>
      <c r="B92" s="5"/>
      <c r="C92" s="5"/>
      <c r="D92" s="7"/>
      <c r="E92" s="7"/>
      <c r="F92" s="7"/>
      <c r="G92" s="7"/>
      <c r="H92" s="7"/>
      <c r="I92" s="7"/>
      <c r="J92" s="7"/>
      <c r="K92" s="7"/>
    </row>
    <row r="93" spans="1:11" x14ac:dyDescent="0.65">
      <c r="A93" s="5"/>
      <c r="B93" s="5"/>
      <c r="C93" s="5"/>
      <c r="D93" s="7"/>
      <c r="E93" s="7"/>
      <c r="F93" s="7"/>
      <c r="G93" s="7"/>
      <c r="H93" s="7"/>
      <c r="I93" s="7"/>
      <c r="J93" s="7"/>
      <c r="K93" s="7"/>
    </row>
    <row r="94" spans="1:11" x14ac:dyDescent="0.65">
      <c r="A94" s="5"/>
      <c r="B94" s="5"/>
      <c r="C94" s="5"/>
      <c r="D94" s="7"/>
      <c r="E94" s="7"/>
      <c r="F94" s="7"/>
      <c r="G94" s="7"/>
      <c r="H94" s="7"/>
      <c r="I94" s="7"/>
      <c r="J94" s="7"/>
      <c r="K94" s="7"/>
    </row>
    <row r="95" spans="1:11" x14ac:dyDescent="0.65">
      <c r="A95" s="5"/>
      <c r="B95" s="5"/>
      <c r="C95" s="5"/>
      <c r="D95" s="7"/>
      <c r="E95" s="7"/>
      <c r="F95" s="7"/>
      <c r="G95" s="7"/>
      <c r="H95" s="7"/>
      <c r="I95" s="7"/>
      <c r="J95" s="7"/>
      <c r="K95" s="7"/>
    </row>
    <row r="96" spans="1:11" x14ac:dyDescent="0.65">
      <c r="A96" s="5"/>
      <c r="B96" s="5"/>
      <c r="C96" s="5"/>
      <c r="D96" s="7"/>
      <c r="E96" s="7"/>
      <c r="F96" s="7"/>
      <c r="G96" s="7"/>
      <c r="H96" s="7"/>
      <c r="I96" s="7"/>
      <c r="J96" s="7"/>
      <c r="K96" s="7"/>
    </row>
    <row r="97" spans="1:11" x14ac:dyDescent="0.65">
      <c r="A97" s="5"/>
      <c r="B97" s="5"/>
      <c r="C97" s="5"/>
      <c r="D97" s="7"/>
      <c r="E97" s="7"/>
      <c r="F97" s="7"/>
      <c r="G97" s="7"/>
      <c r="H97" s="7"/>
      <c r="I97" s="7"/>
      <c r="J97" s="7"/>
      <c r="K97" s="7"/>
    </row>
    <row r="98" spans="1:11" x14ac:dyDescent="0.65">
      <c r="A98" s="5"/>
      <c r="B98" s="5"/>
      <c r="C98" s="5"/>
      <c r="D98" s="7"/>
      <c r="E98" s="7"/>
      <c r="F98" s="7"/>
      <c r="G98" s="7"/>
      <c r="H98" s="7"/>
      <c r="I98" s="7"/>
      <c r="J98" s="7"/>
      <c r="K98" s="7"/>
    </row>
    <row r="99" spans="1:11" x14ac:dyDescent="0.65">
      <c r="A99" s="5"/>
      <c r="B99" s="5"/>
      <c r="C99" s="5"/>
      <c r="D99" s="7"/>
      <c r="E99" s="7"/>
      <c r="F99" s="7"/>
      <c r="G99" s="7"/>
      <c r="H99" s="7"/>
      <c r="I99" s="7"/>
      <c r="J99" s="7"/>
      <c r="K99" s="7"/>
    </row>
    <row r="100" spans="1:11" x14ac:dyDescent="0.65">
      <c r="A100" s="5"/>
      <c r="B100" s="5"/>
      <c r="C100" s="5"/>
      <c r="D100" s="7"/>
      <c r="E100" s="7"/>
      <c r="F100" s="7"/>
      <c r="G100" s="7"/>
      <c r="H100" s="7"/>
      <c r="I100" s="7"/>
      <c r="J100" s="7"/>
      <c r="K100" s="7"/>
    </row>
    <row r="101" spans="1:11" x14ac:dyDescent="0.65">
      <c r="A101" s="5"/>
      <c r="B101" s="5"/>
      <c r="C101" s="5"/>
      <c r="D101" s="7"/>
      <c r="E101" s="7"/>
      <c r="F101" s="7"/>
      <c r="G101" s="7"/>
      <c r="H101" s="7"/>
      <c r="I101" s="7"/>
      <c r="J101" s="7"/>
      <c r="K101" s="7"/>
    </row>
    <row r="102" spans="1:11" x14ac:dyDescent="0.65">
      <c r="A102" s="5"/>
      <c r="B102" s="5"/>
      <c r="C102" s="5"/>
      <c r="D102" s="7"/>
      <c r="E102" s="7"/>
      <c r="F102" s="7"/>
      <c r="G102" s="7"/>
      <c r="H102" s="7"/>
      <c r="I102" s="7"/>
      <c r="J102" s="7"/>
      <c r="K102" s="7"/>
    </row>
    <row r="103" spans="1:11" x14ac:dyDescent="0.65">
      <c r="A103" s="5"/>
      <c r="B103" s="5"/>
      <c r="C103" s="5"/>
      <c r="D103" s="7"/>
      <c r="E103" s="7"/>
      <c r="F103" s="7"/>
      <c r="G103" s="7"/>
      <c r="H103" s="7"/>
      <c r="I103" s="7"/>
      <c r="J103" s="7"/>
      <c r="K103" s="7"/>
    </row>
    <row r="104" spans="1:11" x14ac:dyDescent="0.65">
      <c r="A104" s="5"/>
      <c r="B104" s="5"/>
      <c r="C104" s="5"/>
      <c r="D104" s="7"/>
      <c r="E104" s="7"/>
      <c r="F104" s="7"/>
      <c r="G104" s="7"/>
      <c r="H104" s="7"/>
      <c r="I104" s="7"/>
      <c r="J104" s="7"/>
      <c r="K104" s="7"/>
    </row>
    <row r="105" spans="1:11" x14ac:dyDescent="0.65">
      <c r="A105" s="5"/>
      <c r="B105" s="5"/>
      <c r="C105" s="5"/>
      <c r="D105" s="7"/>
      <c r="E105" s="7"/>
      <c r="F105" s="7"/>
      <c r="G105" s="7"/>
      <c r="H105" s="7"/>
      <c r="I105" s="7"/>
      <c r="J105" s="7"/>
      <c r="K105" s="7"/>
    </row>
    <row r="106" spans="1:11" x14ac:dyDescent="0.65">
      <c r="A106" s="5"/>
      <c r="B106" s="5"/>
      <c r="C106" s="5"/>
      <c r="D106" s="7"/>
      <c r="E106" s="7"/>
      <c r="F106" s="7"/>
      <c r="G106" s="7"/>
      <c r="H106" s="7"/>
      <c r="I106" s="7"/>
      <c r="J106" s="7"/>
      <c r="K106" s="7"/>
    </row>
    <row r="107" spans="1:11" x14ac:dyDescent="0.65">
      <c r="A107" s="5"/>
      <c r="B107" s="5"/>
      <c r="C107" s="5"/>
      <c r="D107" s="7"/>
      <c r="E107" s="7"/>
      <c r="F107" s="7"/>
      <c r="G107" s="7"/>
      <c r="H107" s="7"/>
      <c r="I107" s="7"/>
      <c r="J107" s="7"/>
      <c r="K107" s="7"/>
    </row>
    <row r="108" spans="1:11" x14ac:dyDescent="0.65">
      <c r="A108" s="5"/>
      <c r="B108" s="5"/>
      <c r="C108" s="5"/>
      <c r="D108" s="7"/>
      <c r="E108" s="7"/>
      <c r="F108" s="7"/>
      <c r="G108" s="7"/>
      <c r="H108" s="7"/>
      <c r="I108" s="7"/>
      <c r="J108" s="7"/>
      <c r="K108" s="7"/>
    </row>
    <row r="109" spans="1:11" x14ac:dyDescent="0.65">
      <c r="A109" s="5"/>
      <c r="B109" s="5"/>
      <c r="C109" s="5"/>
      <c r="D109" s="7"/>
      <c r="E109" s="7"/>
      <c r="F109" s="7"/>
      <c r="G109" s="7"/>
      <c r="H109" s="7"/>
      <c r="I109" s="7"/>
      <c r="J109" s="7"/>
      <c r="K109" s="7"/>
    </row>
    <row r="110" spans="1:11" x14ac:dyDescent="0.65">
      <c r="A110" s="5"/>
      <c r="B110" s="5"/>
      <c r="C110" s="5"/>
      <c r="D110" s="7"/>
      <c r="E110" s="7"/>
      <c r="F110" s="7"/>
      <c r="G110" s="7"/>
      <c r="H110" s="7"/>
      <c r="I110" s="7"/>
      <c r="J110" s="7"/>
      <c r="K110" s="7"/>
    </row>
    <row r="111" spans="1:11" x14ac:dyDescent="0.65">
      <c r="A111" s="5"/>
      <c r="B111" s="5"/>
      <c r="C111" s="5"/>
      <c r="D111" s="7"/>
      <c r="E111" s="7"/>
      <c r="F111" s="7"/>
      <c r="G111" s="7"/>
      <c r="H111" s="7"/>
      <c r="I111" s="7"/>
      <c r="J111" s="7"/>
      <c r="K111" s="7"/>
    </row>
    <row r="112" spans="1:11" x14ac:dyDescent="0.65">
      <c r="A112" s="5"/>
      <c r="B112" s="5"/>
      <c r="C112" s="5"/>
      <c r="D112" s="7"/>
      <c r="E112" s="7"/>
      <c r="F112" s="7"/>
      <c r="G112" s="7"/>
      <c r="H112" s="7"/>
      <c r="I112" s="7"/>
      <c r="J112" s="7"/>
      <c r="K112" s="7"/>
    </row>
  </sheetData>
  <mergeCells count="7">
    <mergeCell ref="A1:S1"/>
    <mergeCell ref="A54:B54"/>
    <mergeCell ref="A21:K21"/>
    <mergeCell ref="A33:K33"/>
    <mergeCell ref="B2:B3"/>
    <mergeCell ref="A20:B20"/>
    <mergeCell ref="A32:B32"/>
  </mergeCells>
  <pageMargins left="0.11811023622047245" right="0.19685039370078741" top="1.4173228346456694" bottom="7.874015748031496E-2" header="0.35433070866141736" footer="0.31496062992125984"/>
  <pageSetup paperSize="9" scale="18" orientation="portrait" r:id="rId1"/>
  <headerFooter>
    <oddHeader xml:space="preserve">&amp;L  ا&amp;C&amp;G&amp;R&amp;"-,غامق"&amp;48       الجـمهورية اليــمـنية
       مــحــافــظـة  تــــعـــز 
    فرع الجهاز المركزي للاحصاء </oddHeader>
  </headerFooter>
  <rowBreaks count="1" manualBreakCount="1">
    <brk id="32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rightToLeft="1" view="pageBreakPreview" topLeftCell="C1" zoomScale="40" zoomScaleNormal="100" zoomScaleSheetLayoutView="40" zoomScalePageLayoutView="40" workbookViewId="0">
      <selection activeCell="L2" sqref="L1:AJ1048576"/>
    </sheetView>
  </sheetViews>
  <sheetFormatPr defaultRowHeight="33" x14ac:dyDescent="0.45"/>
  <cols>
    <col min="1" max="1" width="65.625" style="29" customWidth="1"/>
    <col min="2" max="2" width="27" style="29" customWidth="1"/>
    <col min="3" max="11" width="20.625" style="40" customWidth="1"/>
    <col min="12" max="19" width="20.625" style="29" customWidth="1"/>
    <col min="20" max="16384" width="9" style="29"/>
  </cols>
  <sheetData>
    <row r="1" spans="1:19" s="27" customFormat="1" ht="99.95" customHeight="1" thickBot="1" x14ac:dyDescent="0.5">
      <c r="A1" s="87" t="s">
        <v>310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19" s="27" customFormat="1" ht="63.95" customHeight="1" thickTop="1" thickBot="1" x14ac:dyDescent="0.5">
      <c r="A2" s="28" t="s">
        <v>0</v>
      </c>
      <c r="B2" s="93" t="s">
        <v>239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3</v>
      </c>
      <c r="H2" s="13" t="s">
        <v>5</v>
      </c>
      <c r="I2" s="13" t="s">
        <v>3</v>
      </c>
      <c r="J2" s="13" t="s">
        <v>94</v>
      </c>
      <c r="K2" s="13" t="s">
        <v>91</v>
      </c>
      <c r="L2" s="13" t="s">
        <v>297</v>
      </c>
      <c r="M2" s="14" t="s">
        <v>298</v>
      </c>
      <c r="N2" s="13" t="s">
        <v>160</v>
      </c>
      <c r="O2" s="14" t="s">
        <v>298</v>
      </c>
      <c r="P2" s="13" t="s">
        <v>161</v>
      </c>
      <c r="Q2" s="14" t="s">
        <v>298</v>
      </c>
      <c r="R2" s="13" t="s">
        <v>94</v>
      </c>
      <c r="S2" s="14" t="s">
        <v>299</v>
      </c>
    </row>
    <row r="3" spans="1:19" ht="63.95" customHeight="1" thickBot="1" x14ac:dyDescent="0.5">
      <c r="A3" s="30" t="s">
        <v>29</v>
      </c>
      <c r="B3" s="94"/>
      <c r="C3" s="24" t="s">
        <v>294</v>
      </c>
      <c r="D3" s="15" t="s">
        <v>311</v>
      </c>
      <c r="E3" s="15" t="s">
        <v>311</v>
      </c>
      <c r="F3" s="15" t="s">
        <v>311</v>
      </c>
      <c r="G3" s="15" t="s">
        <v>311</v>
      </c>
      <c r="H3" s="15" t="s">
        <v>311</v>
      </c>
      <c r="I3" s="15" t="s">
        <v>47</v>
      </c>
      <c r="J3" s="15" t="s">
        <v>47</v>
      </c>
      <c r="K3" s="15" t="s">
        <v>47</v>
      </c>
      <c r="L3" s="15" t="s">
        <v>47</v>
      </c>
      <c r="M3" s="15" t="s">
        <v>47</v>
      </c>
      <c r="N3" s="15" t="s">
        <v>47</v>
      </c>
      <c r="O3" s="15" t="s">
        <v>47</v>
      </c>
      <c r="P3" s="15" t="s">
        <v>47</v>
      </c>
      <c r="Q3" s="15" t="s">
        <v>47</v>
      </c>
      <c r="R3" s="15" t="s">
        <v>47</v>
      </c>
      <c r="S3" s="15" t="s">
        <v>47</v>
      </c>
    </row>
    <row r="4" spans="1:19" ht="63.95" customHeight="1" thickBot="1" x14ac:dyDescent="0.5">
      <c r="A4" s="31" t="s">
        <v>30</v>
      </c>
      <c r="B4" s="25" t="s">
        <v>240</v>
      </c>
      <c r="C4" s="25">
        <v>900</v>
      </c>
      <c r="D4" s="19">
        <v>1000</v>
      </c>
      <c r="E4" s="18">
        <f>(D4/C4)*100</f>
        <v>111.11111111111111</v>
      </c>
      <c r="F4" s="19">
        <v>1000</v>
      </c>
      <c r="G4" s="18">
        <f>(F4/D4)*100</f>
        <v>100</v>
      </c>
      <c r="H4" s="18">
        <v>1000</v>
      </c>
      <c r="I4" s="18">
        <f>(H4/F4)*100</f>
        <v>100</v>
      </c>
      <c r="J4" s="18">
        <f>(D4+F4+H4)/3</f>
        <v>1000</v>
      </c>
      <c r="K4" s="18">
        <f>(E4+G4+I4)/3</f>
        <v>103.7037037037037</v>
      </c>
      <c r="L4" s="19">
        <v>833</v>
      </c>
      <c r="M4" s="18">
        <v>83.3</v>
      </c>
      <c r="N4" s="19">
        <v>1000</v>
      </c>
      <c r="O4" s="16">
        <f t="shared" ref="O4:O19" si="0">(N4/L4)*100</f>
        <v>120.04801920768307</v>
      </c>
      <c r="P4" s="17">
        <v>1000</v>
      </c>
      <c r="Q4" s="18">
        <f>(P4/N4)*100</f>
        <v>100</v>
      </c>
      <c r="R4" s="17">
        <f>(L4+N4+P4)/3</f>
        <v>944.33333333333337</v>
      </c>
      <c r="S4" s="17">
        <f>(M4+O4+Q4)/3</f>
        <v>101.11600640256103</v>
      </c>
    </row>
    <row r="5" spans="1:19" ht="63.95" customHeight="1" thickBot="1" x14ac:dyDescent="0.5">
      <c r="A5" s="31" t="s">
        <v>31</v>
      </c>
      <c r="B5" s="25" t="s">
        <v>240</v>
      </c>
      <c r="C5" s="25">
        <v>5000</v>
      </c>
      <c r="D5" s="19">
        <v>0</v>
      </c>
      <c r="E5" s="16">
        <v>0</v>
      </c>
      <c r="F5" s="19">
        <v>0</v>
      </c>
      <c r="G5" s="18">
        <v>0</v>
      </c>
      <c r="H5" s="16">
        <v>0</v>
      </c>
      <c r="I5" s="18">
        <v>0</v>
      </c>
      <c r="J5" s="16">
        <f t="shared" ref="J5" si="1">(D5+F5+H5)/3</f>
        <v>0</v>
      </c>
      <c r="K5" s="16">
        <f>(E5+G5+I5)/3</f>
        <v>0</v>
      </c>
      <c r="L5" s="19">
        <v>0</v>
      </c>
      <c r="M5" s="18">
        <v>0</v>
      </c>
      <c r="N5" s="19">
        <v>0</v>
      </c>
      <c r="O5" s="16">
        <v>0</v>
      </c>
      <c r="P5" s="17">
        <v>0</v>
      </c>
      <c r="Q5" s="18">
        <v>0</v>
      </c>
      <c r="R5" s="17">
        <f t="shared" ref="R5:R12" si="2">(L5+N5+P5)/3</f>
        <v>0</v>
      </c>
      <c r="S5" s="17">
        <v>0</v>
      </c>
    </row>
    <row r="6" spans="1:19" ht="63.95" customHeight="1" thickBot="1" x14ac:dyDescent="0.5">
      <c r="A6" s="31" t="s">
        <v>32</v>
      </c>
      <c r="B6" s="25" t="s">
        <v>240</v>
      </c>
      <c r="C6" s="25">
        <v>4500</v>
      </c>
      <c r="D6" s="19">
        <v>4000</v>
      </c>
      <c r="E6" s="16">
        <f t="shared" ref="E6:E18" si="3">(D6/C6)*100</f>
        <v>88.888888888888886</v>
      </c>
      <c r="F6" s="19">
        <v>4067</v>
      </c>
      <c r="G6" s="18">
        <f t="shared" ref="G6:G18" si="4">(F6/D6)*100</f>
        <v>101.67500000000001</v>
      </c>
      <c r="H6" s="16">
        <v>3000</v>
      </c>
      <c r="I6" s="18">
        <f t="shared" ref="I6:I18" si="5">(H6/F6)*100</f>
        <v>73.764445537251049</v>
      </c>
      <c r="J6" s="16">
        <f t="shared" ref="J6:J11" si="6">(D6+F6+H6)/3</f>
        <v>3689</v>
      </c>
      <c r="K6" s="16">
        <f t="shared" ref="K6:K11" si="7">(E6+G6+I6)/3</f>
        <v>88.109444808713306</v>
      </c>
      <c r="L6" s="19">
        <v>2500</v>
      </c>
      <c r="M6" s="18">
        <v>83.333333333333343</v>
      </c>
      <c r="N6" s="19">
        <v>3500</v>
      </c>
      <c r="O6" s="16">
        <f t="shared" si="0"/>
        <v>140</v>
      </c>
      <c r="P6" s="17">
        <v>3000</v>
      </c>
      <c r="Q6" s="18">
        <f t="shared" ref="Q6:Q19" si="8">(P6/N6)*100</f>
        <v>85.714285714285708</v>
      </c>
      <c r="R6" s="17">
        <f t="shared" si="2"/>
        <v>3000</v>
      </c>
      <c r="S6" s="17">
        <f>(M6+O6+Q6)/3</f>
        <v>103.01587301587301</v>
      </c>
    </row>
    <row r="7" spans="1:19" ht="63.95" customHeight="1" thickBot="1" x14ac:dyDescent="0.5">
      <c r="A7" s="31" t="s">
        <v>33</v>
      </c>
      <c r="B7" s="25" t="s">
        <v>240</v>
      </c>
      <c r="C7" s="25">
        <v>3000</v>
      </c>
      <c r="D7" s="19">
        <v>3000</v>
      </c>
      <c r="E7" s="16">
        <f t="shared" si="3"/>
        <v>100</v>
      </c>
      <c r="F7" s="19">
        <v>3000</v>
      </c>
      <c r="G7" s="18">
        <f t="shared" si="4"/>
        <v>100</v>
      </c>
      <c r="H7" s="16">
        <v>3000</v>
      </c>
      <c r="I7" s="18">
        <f t="shared" si="5"/>
        <v>100</v>
      </c>
      <c r="J7" s="16">
        <f t="shared" si="6"/>
        <v>3000</v>
      </c>
      <c r="K7" s="16">
        <f t="shared" si="7"/>
        <v>100</v>
      </c>
      <c r="L7" s="19">
        <v>2500</v>
      </c>
      <c r="M7" s="18">
        <v>83.333333333333343</v>
      </c>
      <c r="N7" s="19">
        <v>3000</v>
      </c>
      <c r="O7" s="16">
        <f t="shared" si="0"/>
        <v>120</v>
      </c>
      <c r="P7" s="17">
        <v>2000</v>
      </c>
      <c r="Q7" s="18">
        <f t="shared" si="8"/>
        <v>66.666666666666657</v>
      </c>
      <c r="R7" s="17">
        <f t="shared" si="2"/>
        <v>2500</v>
      </c>
      <c r="S7" s="17">
        <f>(M7+O7+Q7)/3</f>
        <v>90</v>
      </c>
    </row>
    <row r="8" spans="1:19" ht="63.95" customHeight="1" thickBot="1" x14ac:dyDescent="0.5">
      <c r="A8" s="31" t="s">
        <v>34</v>
      </c>
      <c r="B8" s="25" t="s">
        <v>240</v>
      </c>
      <c r="C8" s="25">
        <v>9500</v>
      </c>
      <c r="D8" s="19">
        <v>9000</v>
      </c>
      <c r="E8" s="16">
        <f t="shared" si="3"/>
        <v>94.73684210526315</v>
      </c>
      <c r="F8" s="19">
        <v>7000</v>
      </c>
      <c r="G8" s="18">
        <f t="shared" si="4"/>
        <v>77.777777777777786</v>
      </c>
      <c r="H8" s="16">
        <v>6500</v>
      </c>
      <c r="I8" s="18">
        <f t="shared" si="5"/>
        <v>92.857142857142861</v>
      </c>
      <c r="J8" s="16">
        <f t="shared" si="6"/>
        <v>7500</v>
      </c>
      <c r="K8" s="16">
        <f t="shared" si="7"/>
        <v>88.457254246727942</v>
      </c>
      <c r="L8" s="19">
        <v>6500</v>
      </c>
      <c r="M8" s="18">
        <v>100</v>
      </c>
      <c r="N8" s="19">
        <v>5500</v>
      </c>
      <c r="O8" s="16">
        <f t="shared" si="0"/>
        <v>84.615384615384613</v>
      </c>
      <c r="P8" s="17">
        <v>6833</v>
      </c>
      <c r="Q8" s="18">
        <f t="shared" si="8"/>
        <v>124.23636363636363</v>
      </c>
      <c r="R8" s="17">
        <f t="shared" si="2"/>
        <v>6277.666666666667</v>
      </c>
      <c r="S8" s="17">
        <f>(M8+O8+Q8)/3</f>
        <v>102.95058275058274</v>
      </c>
    </row>
    <row r="9" spans="1:19" ht="63.95" customHeight="1" thickBot="1" x14ac:dyDescent="0.5">
      <c r="A9" s="31" t="s">
        <v>35</v>
      </c>
      <c r="B9" s="25" t="s">
        <v>240</v>
      </c>
      <c r="C9" s="25">
        <v>1200</v>
      </c>
      <c r="D9" s="19">
        <v>800</v>
      </c>
      <c r="E9" s="16">
        <f t="shared" si="3"/>
        <v>66.666666666666657</v>
      </c>
      <c r="F9" s="19">
        <v>800</v>
      </c>
      <c r="G9" s="18">
        <f t="shared" si="4"/>
        <v>100</v>
      </c>
      <c r="H9" s="16">
        <v>800</v>
      </c>
      <c r="I9" s="18">
        <f t="shared" si="5"/>
        <v>100</v>
      </c>
      <c r="J9" s="16">
        <f t="shared" si="6"/>
        <v>800</v>
      </c>
      <c r="K9" s="16">
        <f t="shared" si="7"/>
        <v>88.888888888888872</v>
      </c>
      <c r="L9" s="19">
        <v>1000</v>
      </c>
      <c r="M9" s="18">
        <v>125</v>
      </c>
      <c r="N9" s="19">
        <v>1000</v>
      </c>
      <c r="O9" s="16">
        <f t="shared" si="0"/>
        <v>100</v>
      </c>
      <c r="P9" s="17">
        <v>1500</v>
      </c>
      <c r="Q9" s="18">
        <f t="shared" si="8"/>
        <v>150</v>
      </c>
      <c r="R9" s="17">
        <f t="shared" si="2"/>
        <v>1166.6666666666667</v>
      </c>
      <c r="S9" s="17">
        <f>(M9+O9+Q9)/3</f>
        <v>125</v>
      </c>
    </row>
    <row r="10" spans="1:19" ht="63.95" customHeight="1" thickBot="1" x14ac:dyDescent="0.5">
      <c r="A10" s="31" t="s">
        <v>36</v>
      </c>
      <c r="B10" s="25" t="s">
        <v>240</v>
      </c>
      <c r="C10" s="25">
        <v>1000</v>
      </c>
      <c r="D10" s="19">
        <v>800</v>
      </c>
      <c r="E10" s="16">
        <f t="shared" si="3"/>
        <v>80</v>
      </c>
      <c r="F10" s="19">
        <v>700</v>
      </c>
      <c r="G10" s="18">
        <f t="shared" si="4"/>
        <v>87.5</v>
      </c>
      <c r="H10" s="16">
        <v>700</v>
      </c>
      <c r="I10" s="18">
        <f t="shared" si="5"/>
        <v>100</v>
      </c>
      <c r="J10" s="16">
        <f t="shared" si="6"/>
        <v>733.33333333333337</v>
      </c>
      <c r="K10" s="16">
        <f t="shared" si="7"/>
        <v>89.166666666666671</v>
      </c>
      <c r="L10" s="19">
        <v>800</v>
      </c>
      <c r="M10" s="18">
        <v>114.28571428571428</v>
      </c>
      <c r="N10" s="19">
        <v>800</v>
      </c>
      <c r="O10" s="16">
        <f t="shared" si="0"/>
        <v>100</v>
      </c>
      <c r="P10" s="17">
        <v>1000</v>
      </c>
      <c r="Q10" s="18">
        <f t="shared" si="8"/>
        <v>125</v>
      </c>
      <c r="R10" s="17">
        <f t="shared" si="2"/>
        <v>866.66666666666663</v>
      </c>
      <c r="S10" s="17">
        <f>(M10+O10+Q10)/3</f>
        <v>113.09523809523809</v>
      </c>
    </row>
    <row r="11" spans="1:19" ht="63.95" customHeight="1" thickBot="1" x14ac:dyDescent="0.5">
      <c r="A11" s="31" t="s">
        <v>282</v>
      </c>
      <c r="B11" s="25" t="s">
        <v>240</v>
      </c>
      <c r="C11" s="25">
        <v>0</v>
      </c>
      <c r="D11" s="19">
        <v>0</v>
      </c>
      <c r="E11" s="16">
        <v>0</v>
      </c>
      <c r="F11" s="19">
        <v>0</v>
      </c>
      <c r="G11" s="18">
        <v>0</v>
      </c>
      <c r="H11" s="16">
        <v>0</v>
      </c>
      <c r="I11" s="18">
        <v>0</v>
      </c>
      <c r="J11" s="16">
        <f t="shared" si="6"/>
        <v>0</v>
      </c>
      <c r="K11" s="16">
        <f t="shared" si="7"/>
        <v>0</v>
      </c>
      <c r="L11" s="19">
        <v>0</v>
      </c>
      <c r="M11" s="18">
        <v>0</v>
      </c>
      <c r="N11" s="19">
        <v>0</v>
      </c>
      <c r="O11" s="16">
        <v>0</v>
      </c>
      <c r="P11" s="17">
        <v>0</v>
      </c>
      <c r="Q11" s="18">
        <v>0</v>
      </c>
      <c r="R11" s="17">
        <f t="shared" si="2"/>
        <v>0</v>
      </c>
      <c r="S11" s="17">
        <v>0</v>
      </c>
    </row>
    <row r="12" spans="1:19" ht="63.95" customHeight="1" thickBot="1" x14ac:dyDescent="0.5">
      <c r="A12" s="31" t="s">
        <v>211</v>
      </c>
      <c r="B12" s="25" t="s">
        <v>240</v>
      </c>
      <c r="C12" s="25">
        <v>4000</v>
      </c>
      <c r="D12" s="19">
        <v>4000</v>
      </c>
      <c r="E12" s="16">
        <f t="shared" si="3"/>
        <v>100</v>
      </c>
      <c r="F12" s="19">
        <v>4000</v>
      </c>
      <c r="G12" s="18">
        <f t="shared" si="4"/>
        <v>100</v>
      </c>
      <c r="H12" s="16">
        <v>4000</v>
      </c>
      <c r="I12" s="18">
        <f t="shared" si="5"/>
        <v>100</v>
      </c>
      <c r="J12" s="16">
        <f t="shared" ref="J12:K19" si="9">(D12+F12+H12)/3</f>
        <v>4000</v>
      </c>
      <c r="K12" s="16">
        <f t="shared" si="9"/>
        <v>100</v>
      </c>
      <c r="L12" s="19">
        <v>4000</v>
      </c>
      <c r="M12" s="18">
        <v>100</v>
      </c>
      <c r="N12" s="19">
        <v>4000</v>
      </c>
      <c r="O12" s="16">
        <f t="shared" si="0"/>
        <v>100</v>
      </c>
      <c r="P12" s="17">
        <v>4000</v>
      </c>
      <c r="Q12" s="18">
        <f t="shared" si="8"/>
        <v>100</v>
      </c>
      <c r="R12" s="17">
        <f t="shared" si="2"/>
        <v>4000</v>
      </c>
      <c r="S12" s="17">
        <f>(M12+O12+Q12)/3</f>
        <v>100</v>
      </c>
    </row>
    <row r="13" spans="1:19" ht="63.95" customHeight="1" thickBot="1" x14ac:dyDescent="0.5">
      <c r="A13" s="31" t="s">
        <v>37</v>
      </c>
      <c r="B13" s="25" t="s">
        <v>240</v>
      </c>
      <c r="C13" s="25">
        <v>1200</v>
      </c>
      <c r="D13" s="19">
        <v>1500</v>
      </c>
      <c r="E13" s="16">
        <f t="shared" si="3"/>
        <v>125</v>
      </c>
      <c r="F13" s="19">
        <v>1500</v>
      </c>
      <c r="G13" s="18">
        <f t="shared" si="4"/>
        <v>100</v>
      </c>
      <c r="H13" s="16">
        <v>1500</v>
      </c>
      <c r="I13" s="18">
        <f>(H13/F13)*100</f>
        <v>100</v>
      </c>
      <c r="J13" s="16">
        <f t="shared" si="9"/>
        <v>1500</v>
      </c>
      <c r="K13" s="16">
        <f t="shared" si="9"/>
        <v>108.33333333333333</v>
      </c>
      <c r="L13" s="19">
        <v>1500</v>
      </c>
      <c r="M13" s="18">
        <v>100</v>
      </c>
      <c r="N13" s="19">
        <v>1500</v>
      </c>
      <c r="O13" s="16">
        <f t="shared" si="0"/>
        <v>100</v>
      </c>
      <c r="P13" s="17">
        <v>0</v>
      </c>
      <c r="Q13" s="18">
        <f t="shared" si="8"/>
        <v>0</v>
      </c>
      <c r="R13" s="17">
        <f>(L13+N13+P13)/2</f>
        <v>1500</v>
      </c>
      <c r="S13" s="17">
        <f>(M13+O13+Q13)/2</f>
        <v>100</v>
      </c>
    </row>
    <row r="14" spans="1:19" ht="63.95" customHeight="1" thickBot="1" x14ac:dyDescent="0.5">
      <c r="A14" s="31" t="s">
        <v>38</v>
      </c>
      <c r="B14" s="25" t="s">
        <v>240</v>
      </c>
      <c r="C14" s="25">
        <v>2500</v>
      </c>
      <c r="D14" s="19">
        <v>3000</v>
      </c>
      <c r="E14" s="16">
        <f t="shared" si="3"/>
        <v>120</v>
      </c>
      <c r="F14" s="19">
        <v>3000</v>
      </c>
      <c r="G14" s="18">
        <f t="shared" si="4"/>
        <v>100</v>
      </c>
      <c r="H14" s="16">
        <v>0</v>
      </c>
      <c r="I14" s="18">
        <f t="shared" si="5"/>
        <v>0</v>
      </c>
      <c r="J14" s="16">
        <f>(D14+F14+H14)/2</f>
        <v>3000</v>
      </c>
      <c r="K14" s="16">
        <f t="shared" si="9"/>
        <v>73.333333333333329</v>
      </c>
      <c r="L14" s="19">
        <v>0</v>
      </c>
      <c r="M14" s="18">
        <v>0</v>
      </c>
      <c r="N14" s="19">
        <v>0</v>
      </c>
      <c r="O14" s="16">
        <v>0</v>
      </c>
      <c r="P14" s="17">
        <v>0</v>
      </c>
      <c r="Q14" s="18">
        <v>0</v>
      </c>
      <c r="R14" s="17">
        <f t="shared" ref="R14:R19" si="10">(L14+N14+P14)/3</f>
        <v>0</v>
      </c>
      <c r="S14" s="17">
        <v>0</v>
      </c>
    </row>
    <row r="15" spans="1:19" ht="63.95" customHeight="1" thickBot="1" x14ac:dyDescent="0.5">
      <c r="A15" s="31" t="s">
        <v>212</v>
      </c>
      <c r="B15" s="25" t="s">
        <v>240</v>
      </c>
      <c r="C15" s="25">
        <v>4800</v>
      </c>
      <c r="D15" s="19">
        <v>7000</v>
      </c>
      <c r="E15" s="16">
        <f t="shared" si="3"/>
        <v>145.83333333333331</v>
      </c>
      <c r="F15" s="19">
        <v>0</v>
      </c>
      <c r="G15" s="18">
        <f t="shared" si="4"/>
        <v>0</v>
      </c>
      <c r="H15" s="16">
        <v>0</v>
      </c>
      <c r="I15" s="18">
        <v>0</v>
      </c>
      <c r="J15" s="16">
        <f>(D15+F15+H15)/1</f>
        <v>7000</v>
      </c>
      <c r="K15" s="16">
        <v>0</v>
      </c>
      <c r="L15" s="19">
        <v>0</v>
      </c>
      <c r="M15" s="18">
        <v>0</v>
      </c>
      <c r="N15" s="19">
        <v>0</v>
      </c>
      <c r="O15" s="16">
        <v>0</v>
      </c>
      <c r="P15" s="17">
        <v>0</v>
      </c>
      <c r="Q15" s="18">
        <v>0</v>
      </c>
      <c r="R15" s="17">
        <f t="shared" si="10"/>
        <v>0</v>
      </c>
      <c r="S15" s="17">
        <f>(M15+O15+Q15)/3</f>
        <v>0</v>
      </c>
    </row>
    <row r="16" spans="1:19" ht="63.95" customHeight="1" thickBot="1" x14ac:dyDescent="0.5">
      <c r="A16" s="31" t="s">
        <v>39</v>
      </c>
      <c r="B16" s="25" t="s">
        <v>240</v>
      </c>
      <c r="C16" s="25">
        <v>0</v>
      </c>
      <c r="D16" s="34">
        <v>0</v>
      </c>
      <c r="E16" s="16">
        <v>0</v>
      </c>
      <c r="F16" s="19">
        <v>0</v>
      </c>
      <c r="G16" s="18">
        <v>0</v>
      </c>
      <c r="H16" s="16">
        <v>0</v>
      </c>
      <c r="I16" s="18">
        <v>0</v>
      </c>
      <c r="J16" s="16">
        <f t="shared" ref="J16" si="11">(D16+F16+H16)/3</f>
        <v>0</v>
      </c>
      <c r="K16" s="16">
        <f t="shared" ref="K16" si="12">(E16+G16+I16)/3</f>
        <v>0</v>
      </c>
      <c r="L16" s="19">
        <v>3500</v>
      </c>
      <c r="M16" s="18">
        <v>0</v>
      </c>
      <c r="N16" s="19">
        <v>2500</v>
      </c>
      <c r="O16" s="16">
        <f t="shared" si="0"/>
        <v>71.428571428571431</v>
      </c>
      <c r="P16" s="17">
        <v>1750</v>
      </c>
      <c r="Q16" s="18">
        <f t="shared" si="8"/>
        <v>70</v>
      </c>
      <c r="R16" s="17">
        <f t="shared" si="10"/>
        <v>2583.3333333333335</v>
      </c>
      <c r="S16" s="17">
        <f>(M16+O16+Q16)/2</f>
        <v>70.714285714285722</v>
      </c>
    </row>
    <row r="17" spans="1:19" ht="63.75" customHeight="1" thickBot="1" x14ac:dyDescent="0.5">
      <c r="A17" s="31" t="s">
        <v>40</v>
      </c>
      <c r="B17" s="25" t="s">
        <v>240</v>
      </c>
      <c r="C17" s="25">
        <v>0</v>
      </c>
      <c r="D17" s="19">
        <v>0</v>
      </c>
      <c r="E17" s="16">
        <v>0</v>
      </c>
      <c r="F17" s="19">
        <v>2750</v>
      </c>
      <c r="G17" s="18">
        <v>0</v>
      </c>
      <c r="H17" s="16">
        <v>2500</v>
      </c>
      <c r="I17" s="18">
        <f t="shared" si="5"/>
        <v>90.909090909090907</v>
      </c>
      <c r="J17" s="16">
        <f>(D17+F17+H17)/2</f>
        <v>2625</v>
      </c>
      <c r="K17" s="16">
        <f>(E17+G17+I17)/1</f>
        <v>90.909090909090907</v>
      </c>
      <c r="L17" s="19">
        <v>1666</v>
      </c>
      <c r="M17" s="18">
        <v>66.64</v>
      </c>
      <c r="N17" s="19">
        <v>1500</v>
      </c>
      <c r="O17" s="16">
        <f t="shared" si="0"/>
        <v>90.036014405762316</v>
      </c>
      <c r="P17" s="17">
        <v>1280</v>
      </c>
      <c r="Q17" s="18">
        <f t="shared" si="8"/>
        <v>85.333333333333343</v>
      </c>
      <c r="R17" s="17">
        <f t="shared" si="10"/>
        <v>1482</v>
      </c>
      <c r="S17" s="17">
        <f>(M17+O17+Q17)/3</f>
        <v>80.669782579698548</v>
      </c>
    </row>
    <row r="18" spans="1:19" ht="63.95" customHeight="1" thickBot="1" x14ac:dyDescent="0.5">
      <c r="A18" s="31" t="s">
        <v>41</v>
      </c>
      <c r="B18" s="25" t="s">
        <v>240</v>
      </c>
      <c r="C18" s="25">
        <v>30000</v>
      </c>
      <c r="D18" s="19">
        <v>31000</v>
      </c>
      <c r="E18" s="16">
        <f t="shared" si="3"/>
        <v>103.33333333333334</v>
      </c>
      <c r="F18" s="19">
        <v>31000</v>
      </c>
      <c r="G18" s="18">
        <f t="shared" si="4"/>
        <v>100</v>
      </c>
      <c r="H18" s="16">
        <v>34000</v>
      </c>
      <c r="I18" s="18">
        <f t="shared" si="5"/>
        <v>109.6774193548387</v>
      </c>
      <c r="J18" s="16">
        <f t="shared" si="9"/>
        <v>32000</v>
      </c>
      <c r="K18" s="16">
        <f t="shared" si="9"/>
        <v>104.33691756272401</v>
      </c>
      <c r="L18" s="19">
        <v>34000</v>
      </c>
      <c r="M18" s="18">
        <v>100</v>
      </c>
      <c r="N18" s="19">
        <v>42000</v>
      </c>
      <c r="O18" s="16">
        <f t="shared" si="0"/>
        <v>123.52941176470588</v>
      </c>
      <c r="P18" s="17">
        <v>30000</v>
      </c>
      <c r="Q18" s="18">
        <f t="shared" si="8"/>
        <v>71.428571428571431</v>
      </c>
      <c r="R18" s="17">
        <f t="shared" si="10"/>
        <v>35333.333333333336</v>
      </c>
      <c r="S18" s="17">
        <f>(M18+O18+Q18)/3</f>
        <v>98.319327731092429</v>
      </c>
    </row>
    <row r="19" spans="1:19" ht="63.95" customHeight="1" thickBot="1" x14ac:dyDescent="0.5">
      <c r="A19" s="95" t="s">
        <v>13</v>
      </c>
      <c r="B19" s="96"/>
      <c r="C19" s="22">
        <f>SUM(C4:C18)</f>
        <v>67600</v>
      </c>
      <c r="D19" s="22">
        <f>SUM(D4:D18)</f>
        <v>65100</v>
      </c>
      <c r="E19" s="15">
        <f>(D19/C19)*100</f>
        <v>96.301775147928993</v>
      </c>
      <c r="F19" s="15">
        <f>SUM(F4:F18)</f>
        <v>58817</v>
      </c>
      <c r="G19" s="15">
        <f t="shared" ref="G19" si="13">(F19/D19)*100</f>
        <v>90.348694316436251</v>
      </c>
      <c r="H19" s="15">
        <f>SUM(H4:H18)</f>
        <v>57000</v>
      </c>
      <c r="I19" s="15">
        <f>(H19/F19)*100</f>
        <v>96.910757094037436</v>
      </c>
      <c r="J19" s="15">
        <f t="shared" si="9"/>
        <v>60305.666666666664</v>
      </c>
      <c r="K19" s="15">
        <f t="shared" si="9"/>
        <v>94.520408852800884</v>
      </c>
      <c r="L19" s="15">
        <v>58799</v>
      </c>
      <c r="M19" s="15">
        <v>103.15614035087719</v>
      </c>
      <c r="N19" s="15">
        <f>SUM(N4:N18)</f>
        <v>66300</v>
      </c>
      <c r="O19" s="15">
        <f t="shared" si="0"/>
        <v>112.75701967720539</v>
      </c>
      <c r="P19" s="32">
        <f>SUM(P4:P18)</f>
        <v>52363</v>
      </c>
      <c r="Q19" s="15">
        <f t="shared" si="8"/>
        <v>78.97888386123681</v>
      </c>
      <c r="R19" s="32">
        <f t="shared" si="10"/>
        <v>59154</v>
      </c>
      <c r="S19" s="32">
        <f>(M19+O19+Q19)/3</f>
        <v>98.297347963106461</v>
      </c>
    </row>
    <row r="20" spans="1:19" ht="63.95" customHeight="1" thickBot="1" x14ac:dyDescent="0.5">
      <c r="A20" s="99" t="s">
        <v>42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1"/>
    </row>
    <row r="21" spans="1:19" ht="63.95" customHeight="1" thickBot="1" x14ac:dyDescent="0.5">
      <c r="A21" s="31" t="s">
        <v>213</v>
      </c>
      <c r="B21" s="25" t="s">
        <v>240</v>
      </c>
      <c r="C21" s="25">
        <v>12000</v>
      </c>
      <c r="D21" s="19">
        <v>12000</v>
      </c>
      <c r="E21" s="16">
        <f>(D21/C21)*100</f>
        <v>100</v>
      </c>
      <c r="F21" s="19">
        <v>12000</v>
      </c>
      <c r="G21" s="16">
        <f t="shared" ref="G21:G30" si="14">(F21/D21)*100</f>
        <v>100</v>
      </c>
      <c r="H21" s="16">
        <v>12000</v>
      </c>
      <c r="I21" s="16">
        <f t="shared" ref="I21:I30" si="15">(H21/F21)*100</f>
        <v>100</v>
      </c>
      <c r="J21" s="16">
        <f t="shared" ref="J21:K30" si="16">(D21+F21+H21)/3</f>
        <v>12000</v>
      </c>
      <c r="K21" s="16">
        <f t="shared" si="16"/>
        <v>100</v>
      </c>
      <c r="L21" s="19">
        <v>13667</v>
      </c>
      <c r="M21" s="16">
        <v>113.89166666666665</v>
      </c>
      <c r="N21" s="19">
        <v>12000</v>
      </c>
      <c r="O21" s="16">
        <f t="shared" ref="O21:O30" si="17">(N21/L21)*100</f>
        <v>87.802736518621487</v>
      </c>
      <c r="P21" s="17">
        <v>15000</v>
      </c>
      <c r="Q21" s="18">
        <f t="shared" ref="Q21:Q30" si="18">(P21/N21)*100</f>
        <v>125</v>
      </c>
      <c r="R21" s="17">
        <f>(L21+N21+P21)/3</f>
        <v>13555.666666666666</v>
      </c>
      <c r="S21" s="17">
        <f>(M21+O21+Q21)/3</f>
        <v>108.89813439509605</v>
      </c>
    </row>
    <row r="22" spans="1:19" ht="63.95" customHeight="1" thickBot="1" x14ac:dyDescent="0.5">
      <c r="A22" s="31" t="s">
        <v>214</v>
      </c>
      <c r="B22" s="25" t="s">
        <v>240</v>
      </c>
      <c r="C22" s="25">
        <v>0</v>
      </c>
      <c r="D22" s="19">
        <v>0</v>
      </c>
      <c r="E22" s="16">
        <v>0</v>
      </c>
      <c r="F22" s="19">
        <v>0</v>
      </c>
      <c r="G22" s="16">
        <v>0</v>
      </c>
      <c r="H22" s="16">
        <v>0</v>
      </c>
      <c r="I22" s="16">
        <v>0</v>
      </c>
      <c r="J22" s="16">
        <f t="shared" ref="J22:J24" si="19">(D22+F22+H22)/3</f>
        <v>0</v>
      </c>
      <c r="K22" s="16">
        <f t="shared" ref="K22:K24" si="20">(E22+G22+I22)/3</f>
        <v>0</v>
      </c>
      <c r="L22" s="19">
        <v>0</v>
      </c>
      <c r="M22" s="16">
        <v>0</v>
      </c>
      <c r="N22" s="19">
        <v>0</v>
      </c>
      <c r="O22" s="16">
        <v>0</v>
      </c>
      <c r="P22" s="17">
        <v>0</v>
      </c>
      <c r="Q22" s="18">
        <v>0</v>
      </c>
      <c r="R22" s="17">
        <f>(L22+N22+P22)/3</f>
        <v>0</v>
      </c>
      <c r="S22" s="17">
        <v>0</v>
      </c>
    </row>
    <row r="23" spans="1:19" ht="63.95" customHeight="1" thickBot="1" x14ac:dyDescent="0.5">
      <c r="A23" s="31" t="s">
        <v>215</v>
      </c>
      <c r="B23" s="25" t="s">
        <v>240</v>
      </c>
      <c r="C23" s="25">
        <v>12000</v>
      </c>
      <c r="D23" s="19">
        <v>12000</v>
      </c>
      <c r="E23" s="16">
        <f t="shared" ref="E23" si="21">(D23/C23)*100</f>
        <v>100</v>
      </c>
      <c r="F23" s="19">
        <v>12000</v>
      </c>
      <c r="G23" s="16">
        <f t="shared" si="14"/>
        <v>100</v>
      </c>
      <c r="H23" s="16">
        <v>12000</v>
      </c>
      <c r="I23" s="16">
        <f t="shared" ref="I23:I24" si="22">(H23/F23)*100</f>
        <v>100</v>
      </c>
      <c r="J23" s="16">
        <f t="shared" si="19"/>
        <v>12000</v>
      </c>
      <c r="K23" s="16">
        <f t="shared" si="20"/>
        <v>100</v>
      </c>
      <c r="L23" s="19">
        <v>13333</v>
      </c>
      <c r="M23" s="16">
        <v>111.10833333333335</v>
      </c>
      <c r="N23" s="19">
        <v>12000</v>
      </c>
      <c r="O23" s="16">
        <f t="shared" si="17"/>
        <v>90.002250056251413</v>
      </c>
      <c r="P23" s="17">
        <v>15000</v>
      </c>
      <c r="Q23" s="18">
        <f t="shared" si="18"/>
        <v>125</v>
      </c>
      <c r="R23" s="17">
        <f>(L23+N23+P23)/3</f>
        <v>13444.333333333334</v>
      </c>
      <c r="S23" s="17">
        <f>(M23+O23+Q23)/3</f>
        <v>108.70352779652825</v>
      </c>
    </row>
    <row r="24" spans="1:19" ht="63.95" customHeight="1" thickBot="1" x14ac:dyDescent="0.5">
      <c r="A24" s="31" t="s">
        <v>216</v>
      </c>
      <c r="B24" s="25" t="s">
        <v>240</v>
      </c>
      <c r="C24" s="25">
        <v>0</v>
      </c>
      <c r="D24" s="19">
        <v>10000</v>
      </c>
      <c r="E24" s="16">
        <v>0</v>
      </c>
      <c r="F24" s="19">
        <v>10000</v>
      </c>
      <c r="G24" s="16">
        <f t="shared" si="14"/>
        <v>100</v>
      </c>
      <c r="H24" s="16">
        <v>10000</v>
      </c>
      <c r="I24" s="16">
        <f t="shared" si="22"/>
        <v>100</v>
      </c>
      <c r="J24" s="16">
        <f t="shared" si="19"/>
        <v>10000</v>
      </c>
      <c r="K24" s="16">
        <f t="shared" si="20"/>
        <v>66.666666666666671</v>
      </c>
      <c r="L24" s="19">
        <v>12000</v>
      </c>
      <c r="M24" s="16">
        <v>120</v>
      </c>
      <c r="N24" s="19">
        <v>0</v>
      </c>
      <c r="O24" s="16">
        <f>(N24/L24)*100</f>
        <v>0</v>
      </c>
      <c r="P24" s="17">
        <v>14000</v>
      </c>
      <c r="Q24" s="18">
        <v>0</v>
      </c>
      <c r="R24" s="17">
        <f>(L24+N24+P24)/2</f>
        <v>13000</v>
      </c>
      <c r="S24" s="17">
        <f>(M24+O24+Q24)/1</f>
        <v>120</v>
      </c>
    </row>
    <row r="25" spans="1:19" ht="63.95" customHeight="1" thickBot="1" x14ac:dyDescent="0.5">
      <c r="A25" s="31" t="s">
        <v>218</v>
      </c>
      <c r="B25" s="25" t="s">
        <v>240</v>
      </c>
      <c r="C25" s="25">
        <v>12000</v>
      </c>
      <c r="D25" s="19">
        <v>12000</v>
      </c>
      <c r="E25" s="16">
        <f t="shared" ref="E25:E30" si="23">(D25/C25)*100</f>
        <v>100</v>
      </c>
      <c r="F25" s="19">
        <v>12000</v>
      </c>
      <c r="G25" s="16">
        <f t="shared" si="14"/>
        <v>100</v>
      </c>
      <c r="H25" s="16">
        <v>12000</v>
      </c>
      <c r="I25" s="16">
        <f t="shared" si="15"/>
        <v>100</v>
      </c>
      <c r="J25" s="16">
        <f t="shared" si="16"/>
        <v>12000</v>
      </c>
      <c r="K25" s="16">
        <f t="shared" si="16"/>
        <v>100</v>
      </c>
      <c r="L25" s="19">
        <v>14000</v>
      </c>
      <c r="M25" s="16">
        <v>116.66666666666667</v>
      </c>
      <c r="N25" s="19">
        <v>14000</v>
      </c>
      <c r="O25" s="16">
        <f t="shared" si="17"/>
        <v>100</v>
      </c>
      <c r="P25" s="17">
        <v>15000</v>
      </c>
      <c r="Q25" s="18">
        <f t="shared" si="18"/>
        <v>107.14285714285714</v>
      </c>
      <c r="R25" s="17">
        <f>(L25+N25+P25)/3</f>
        <v>14333.333333333334</v>
      </c>
      <c r="S25" s="17">
        <f>(M25+O25+Q25)/3</f>
        <v>107.93650793650795</v>
      </c>
    </row>
    <row r="26" spans="1:19" ht="63.95" customHeight="1" thickBot="1" x14ac:dyDescent="0.5">
      <c r="A26" s="31" t="s">
        <v>43</v>
      </c>
      <c r="B26" s="25" t="s">
        <v>240</v>
      </c>
      <c r="C26" s="25">
        <v>8000</v>
      </c>
      <c r="D26" s="19">
        <v>8000</v>
      </c>
      <c r="E26" s="16">
        <f t="shared" si="23"/>
        <v>100</v>
      </c>
      <c r="F26" s="19">
        <v>8000</v>
      </c>
      <c r="G26" s="16">
        <f t="shared" si="14"/>
        <v>100</v>
      </c>
      <c r="H26" s="16">
        <v>8000</v>
      </c>
      <c r="I26" s="16">
        <f t="shared" si="15"/>
        <v>100</v>
      </c>
      <c r="J26" s="16">
        <f t="shared" si="16"/>
        <v>8000</v>
      </c>
      <c r="K26" s="16">
        <f t="shared" si="16"/>
        <v>100</v>
      </c>
      <c r="L26" s="19">
        <v>8000</v>
      </c>
      <c r="M26" s="16">
        <v>100</v>
      </c>
      <c r="N26" s="19">
        <v>8000</v>
      </c>
      <c r="O26" s="16">
        <f t="shared" si="17"/>
        <v>100</v>
      </c>
      <c r="P26" s="17">
        <v>8000</v>
      </c>
      <c r="Q26" s="18">
        <f t="shared" si="18"/>
        <v>100</v>
      </c>
      <c r="R26" s="17">
        <f>(L26+N26+P26)/3</f>
        <v>8000</v>
      </c>
      <c r="S26" s="17">
        <f>(M26+O26+Q26)/3</f>
        <v>100</v>
      </c>
    </row>
    <row r="27" spans="1:19" ht="63.95" customHeight="1" thickBot="1" x14ac:dyDescent="0.5">
      <c r="A27" s="31" t="s">
        <v>44</v>
      </c>
      <c r="B27" s="25" t="s">
        <v>252</v>
      </c>
      <c r="C27" s="25">
        <v>2000</v>
      </c>
      <c r="D27" s="19">
        <v>0</v>
      </c>
      <c r="E27" s="16">
        <f>(D27/C27)*100</f>
        <v>0</v>
      </c>
      <c r="F27" s="19">
        <v>0</v>
      </c>
      <c r="G27" s="16">
        <v>0</v>
      </c>
      <c r="H27" s="16">
        <v>0</v>
      </c>
      <c r="I27" s="16">
        <v>0</v>
      </c>
      <c r="J27" s="16">
        <f>(D27+F27+H27)/3</f>
        <v>0</v>
      </c>
      <c r="K27" s="16">
        <v>0</v>
      </c>
      <c r="L27" s="19">
        <v>0</v>
      </c>
      <c r="M27" s="16">
        <v>0</v>
      </c>
      <c r="N27" s="19">
        <v>0</v>
      </c>
      <c r="O27" s="16">
        <v>0</v>
      </c>
      <c r="P27" s="17">
        <v>0</v>
      </c>
      <c r="Q27" s="18">
        <v>0</v>
      </c>
      <c r="R27" s="17">
        <f>(L27+N27+P27)/3</f>
        <v>0</v>
      </c>
      <c r="S27" s="17">
        <v>0</v>
      </c>
    </row>
    <row r="28" spans="1:19" ht="63.95" customHeight="1" thickBot="1" x14ac:dyDescent="0.5">
      <c r="A28" s="31" t="s">
        <v>45</v>
      </c>
      <c r="B28" s="25" t="s">
        <v>240</v>
      </c>
      <c r="C28" s="25">
        <v>6000</v>
      </c>
      <c r="D28" s="19">
        <v>5875</v>
      </c>
      <c r="E28" s="16">
        <f t="shared" si="23"/>
        <v>97.916666666666657</v>
      </c>
      <c r="F28" s="19">
        <v>6000</v>
      </c>
      <c r="G28" s="16">
        <f t="shared" si="14"/>
        <v>102.12765957446808</v>
      </c>
      <c r="H28" s="16">
        <v>6000</v>
      </c>
      <c r="I28" s="16">
        <f t="shared" si="15"/>
        <v>100</v>
      </c>
      <c r="J28" s="16">
        <f t="shared" si="16"/>
        <v>5958.333333333333</v>
      </c>
      <c r="K28" s="16">
        <f t="shared" si="16"/>
        <v>100.01477541371158</v>
      </c>
      <c r="L28" s="19">
        <v>6667</v>
      </c>
      <c r="M28" s="16">
        <v>111.11666666666666</v>
      </c>
      <c r="N28" s="19">
        <v>6666</v>
      </c>
      <c r="O28" s="16">
        <f t="shared" si="17"/>
        <v>99.985000749962509</v>
      </c>
      <c r="P28" s="17">
        <v>7833</v>
      </c>
      <c r="Q28" s="18">
        <f t="shared" si="18"/>
        <v>117.50675067506751</v>
      </c>
      <c r="R28" s="17">
        <f>(L28+N28+P28)/3</f>
        <v>7055.333333333333</v>
      </c>
      <c r="S28" s="17">
        <f>(M28+O28+Q28)/3</f>
        <v>109.53613936389888</v>
      </c>
    </row>
    <row r="29" spans="1:19" ht="63.95" customHeight="1" thickBot="1" x14ac:dyDescent="0.5">
      <c r="A29" s="31" t="s">
        <v>217</v>
      </c>
      <c r="B29" s="25" t="s">
        <v>240</v>
      </c>
      <c r="C29" s="25">
        <v>4500</v>
      </c>
      <c r="D29" s="19">
        <v>4000</v>
      </c>
      <c r="E29" s="16">
        <f t="shared" si="23"/>
        <v>88.888888888888886</v>
      </c>
      <c r="F29" s="19">
        <v>5000</v>
      </c>
      <c r="G29" s="16">
        <f t="shared" si="14"/>
        <v>125</v>
      </c>
      <c r="H29" s="16">
        <v>5200</v>
      </c>
      <c r="I29" s="16">
        <f t="shared" si="15"/>
        <v>104</v>
      </c>
      <c r="J29" s="16">
        <f t="shared" si="16"/>
        <v>4733.333333333333</v>
      </c>
      <c r="K29" s="16">
        <f t="shared" si="16"/>
        <v>105.96296296296298</v>
      </c>
      <c r="L29" s="19">
        <v>5300</v>
      </c>
      <c r="M29" s="16">
        <v>101.92307692307692</v>
      </c>
      <c r="N29" s="19">
        <v>5600</v>
      </c>
      <c r="O29" s="16">
        <f t="shared" si="17"/>
        <v>105.66037735849056</v>
      </c>
      <c r="P29" s="17">
        <v>5400</v>
      </c>
      <c r="Q29" s="18">
        <f t="shared" si="18"/>
        <v>96.428571428571431</v>
      </c>
      <c r="R29" s="17">
        <f>(L29+N29+P29)/3</f>
        <v>5433.333333333333</v>
      </c>
      <c r="S29" s="17">
        <f>(M29+O29+Q29)/3</f>
        <v>101.33734190337964</v>
      </c>
    </row>
    <row r="30" spans="1:19" ht="63.95" customHeight="1" thickBot="1" x14ac:dyDescent="0.5">
      <c r="A30" s="95" t="s">
        <v>13</v>
      </c>
      <c r="B30" s="96"/>
      <c r="C30" s="22">
        <f>SUM(C21:C29)</f>
        <v>56500</v>
      </c>
      <c r="D30" s="22">
        <f>SUM(D21:D29)</f>
        <v>63875</v>
      </c>
      <c r="E30" s="15">
        <f t="shared" si="23"/>
        <v>113.05309734513274</v>
      </c>
      <c r="F30" s="15">
        <f>SUM(F21:F29)</f>
        <v>65000</v>
      </c>
      <c r="G30" s="15">
        <f t="shared" si="14"/>
        <v>101.76125244618395</v>
      </c>
      <c r="H30" s="15">
        <f>SUM(H21:H29)</f>
        <v>65200</v>
      </c>
      <c r="I30" s="15">
        <f t="shared" si="15"/>
        <v>100.30769230769229</v>
      </c>
      <c r="J30" s="15">
        <f t="shared" si="16"/>
        <v>64691.666666666664</v>
      </c>
      <c r="K30" s="15">
        <f t="shared" si="16"/>
        <v>105.04068069966966</v>
      </c>
      <c r="L30" s="32">
        <v>72967</v>
      </c>
      <c r="M30" s="15">
        <v>111.91257668711656</v>
      </c>
      <c r="N30" s="15">
        <f>SUM(N21:N29)</f>
        <v>58266</v>
      </c>
      <c r="O30" s="15">
        <f t="shared" si="17"/>
        <v>79.852536077953047</v>
      </c>
      <c r="P30" s="32">
        <f>SUM(P21:P29)</f>
        <v>80233</v>
      </c>
      <c r="Q30" s="15">
        <f t="shared" si="18"/>
        <v>137.70123227954554</v>
      </c>
      <c r="R30" s="32">
        <f>(L30+N30+P30)/3</f>
        <v>70488.666666666672</v>
      </c>
      <c r="S30" s="32">
        <f>(M30+O30+Q30)/3</f>
        <v>109.82211501487171</v>
      </c>
    </row>
    <row r="31" spans="1:19" ht="63.95" customHeight="1" thickBot="1" x14ac:dyDescent="0.5">
      <c r="A31" s="99" t="s">
        <v>46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1"/>
    </row>
    <row r="32" spans="1:19" ht="63.95" customHeight="1" thickBot="1" x14ac:dyDescent="0.5">
      <c r="A32" s="31" t="s">
        <v>219</v>
      </c>
      <c r="B32" s="25" t="s">
        <v>240</v>
      </c>
      <c r="C32" s="25">
        <v>25000</v>
      </c>
      <c r="D32" s="19">
        <v>25000</v>
      </c>
      <c r="E32" s="16">
        <f>(D32/C32)*100</f>
        <v>100</v>
      </c>
      <c r="F32" s="19">
        <v>20000</v>
      </c>
      <c r="G32" s="16">
        <f>(F32/D32)*100</f>
        <v>80</v>
      </c>
      <c r="H32" s="16">
        <v>17666</v>
      </c>
      <c r="I32" s="16">
        <f>(H32/F32)*100</f>
        <v>88.33</v>
      </c>
      <c r="J32" s="16">
        <f>(D32+F32+H32)/3</f>
        <v>20888.666666666668</v>
      </c>
      <c r="K32" s="16">
        <f>(E32+G32+I32)/3</f>
        <v>89.443333333333328</v>
      </c>
      <c r="L32" s="19">
        <v>15000</v>
      </c>
      <c r="M32" s="16">
        <v>84.908864485452284</v>
      </c>
      <c r="N32" s="17">
        <v>15000</v>
      </c>
      <c r="O32" s="16">
        <f t="shared" ref="O32:O36" si="24">(N32/L32)*100</f>
        <v>100</v>
      </c>
      <c r="P32" s="17">
        <v>15000</v>
      </c>
      <c r="Q32" s="18">
        <f t="shared" ref="Q32:Q36" si="25">(P32/N32)*100</f>
        <v>100</v>
      </c>
      <c r="R32" s="17">
        <f>(L32+N32+P32)/3</f>
        <v>15000</v>
      </c>
      <c r="S32" s="17">
        <f>(M32+O32+Q32)/3</f>
        <v>94.969621495150761</v>
      </c>
    </row>
    <row r="33" spans="1:19" ht="63.95" customHeight="1" thickBot="1" x14ac:dyDescent="0.5">
      <c r="A33" s="31" t="s">
        <v>190</v>
      </c>
      <c r="B33" s="25" t="s">
        <v>240</v>
      </c>
      <c r="C33" s="25">
        <v>14000</v>
      </c>
      <c r="D33" s="19">
        <v>14000</v>
      </c>
      <c r="E33" s="16">
        <f>(D33/C33)*100</f>
        <v>100</v>
      </c>
      <c r="F33" s="19">
        <v>12000</v>
      </c>
      <c r="G33" s="16">
        <f>(F33/D33)*100</f>
        <v>85.714285714285708</v>
      </c>
      <c r="H33" s="16">
        <v>13000</v>
      </c>
      <c r="I33" s="16">
        <f>(H33/F33)*100</f>
        <v>108.33333333333333</v>
      </c>
      <c r="J33" s="16">
        <f>(D33+F33+H33)/3</f>
        <v>13000</v>
      </c>
      <c r="K33" s="16">
        <f>(E33+G33+I33)/3</f>
        <v>98.015873015873012</v>
      </c>
      <c r="L33" s="19">
        <v>12667</v>
      </c>
      <c r="M33" s="16">
        <v>97.438461538461539</v>
      </c>
      <c r="N33" s="17">
        <v>13000</v>
      </c>
      <c r="O33" s="16">
        <f t="shared" si="24"/>
        <v>102.62887818741613</v>
      </c>
      <c r="P33" s="17">
        <v>13333</v>
      </c>
      <c r="Q33" s="18">
        <f t="shared" si="25"/>
        <v>102.56153846153846</v>
      </c>
      <c r="R33" s="17">
        <f>(L33+N33+P33)/3</f>
        <v>13000</v>
      </c>
      <c r="S33" s="17">
        <f>(M33+O33+Q33)/3</f>
        <v>100.87629272913871</v>
      </c>
    </row>
    <row r="34" spans="1:19" ht="63.75" customHeight="1" thickBot="1" x14ac:dyDescent="0.5">
      <c r="A34" s="31" t="s">
        <v>48</v>
      </c>
      <c r="B34" s="25" t="s">
        <v>240</v>
      </c>
      <c r="C34" s="25">
        <v>0</v>
      </c>
      <c r="D34" s="19">
        <v>0</v>
      </c>
      <c r="E34" s="16">
        <v>0</v>
      </c>
      <c r="F34" s="19">
        <v>0</v>
      </c>
      <c r="G34" s="16">
        <v>0</v>
      </c>
      <c r="H34" s="16">
        <v>0</v>
      </c>
      <c r="I34" s="16">
        <v>0</v>
      </c>
      <c r="J34" s="16">
        <f t="shared" ref="J34:K34" si="26">(D34+F34+H34)/3</f>
        <v>0</v>
      </c>
      <c r="K34" s="16">
        <f t="shared" si="26"/>
        <v>0</v>
      </c>
      <c r="L34" s="19">
        <v>0</v>
      </c>
      <c r="M34" s="16">
        <v>0</v>
      </c>
      <c r="N34" s="17">
        <v>0</v>
      </c>
      <c r="O34" s="16">
        <v>0</v>
      </c>
      <c r="P34" s="17">
        <v>0</v>
      </c>
      <c r="Q34" s="18">
        <v>0</v>
      </c>
      <c r="R34" s="17">
        <f>(L34+N34+P34)/3</f>
        <v>0</v>
      </c>
      <c r="S34" s="17">
        <v>0</v>
      </c>
    </row>
    <row r="35" spans="1:19" ht="63.95" customHeight="1" thickBot="1" x14ac:dyDescent="0.5">
      <c r="A35" s="31" t="s">
        <v>194</v>
      </c>
      <c r="B35" s="25" t="s">
        <v>253</v>
      </c>
      <c r="C35" s="25">
        <v>2200</v>
      </c>
      <c r="D35" s="19">
        <v>2200</v>
      </c>
      <c r="E35" s="16">
        <f>(D35/C35)*100</f>
        <v>100</v>
      </c>
      <c r="F35" s="19">
        <v>2300</v>
      </c>
      <c r="G35" s="16">
        <f>(F35/D35)*100</f>
        <v>104.54545454545455</v>
      </c>
      <c r="H35" s="16">
        <v>2400</v>
      </c>
      <c r="I35" s="16">
        <f>(H35/F35)*100</f>
        <v>104.34782608695652</v>
      </c>
      <c r="J35" s="16">
        <f>(D35+F35+H35)/3</f>
        <v>2300</v>
      </c>
      <c r="K35" s="16">
        <f>(E35+G35+I35)/3</f>
        <v>102.96442687747036</v>
      </c>
      <c r="L35" s="19">
        <v>2400</v>
      </c>
      <c r="M35" s="16">
        <v>100</v>
      </c>
      <c r="N35" s="17">
        <v>2400</v>
      </c>
      <c r="O35" s="16">
        <f t="shared" si="24"/>
        <v>100</v>
      </c>
      <c r="P35" s="17">
        <v>2400</v>
      </c>
      <c r="Q35" s="18">
        <f t="shared" si="25"/>
        <v>100</v>
      </c>
      <c r="R35" s="17">
        <f>(L35+N35+P35)/3</f>
        <v>2400</v>
      </c>
      <c r="S35" s="17">
        <f>(M35+O35+Q35)/3</f>
        <v>100</v>
      </c>
    </row>
    <row r="36" spans="1:19" ht="63.95" customHeight="1" thickBot="1" x14ac:dyDescent="0.5">
      <c r="A36" s="95" t="s">
        <v>13</v>
      </c>
      <c r="B36" s="96"/>
      <c r="C36" s="22">
        <f>SUM(C32:C35)</f>
        <v>41200</v>
      </c>
      <c r="D36" s="22">
        <f>SUM(D32:D35)</f>
        <v>41200</v>
      </c>
      <c r="E36" s="15">
        <f>(D36/C36)*100</f>
        <v>100</v>
      </c>
      <c r="F36" s="15">
        <f>SUM(F32:F35)</f>
        <v>34300</v>
      </c>
      <c r="G36" s="15">
        <f>(F36/D36)*100</f>
        <v>83.252427184466015</v>
      </c>
      <c r="H36" s="15">
        <f>SUM(H32:H35)</f>
        <v>33066</v>
      </c>
      <c r="I36" s="15">
        <f>(H36/F36)*100</f>
        <v>96.402332361516031</v>
      </c>
      <c r="J36" s="15">
        <f>(D36+F36+H36)/3</f>
        <v>36188.666666666664</v>
      </c>
      <c r="K36" s="15">
        <f>(E36+G36+I36)/3</f>
        <v>93.218253181994001</v>
      </c>
      <c r="L36" s="32">
        <v>30067</v>
      </c>
      <c r="M36" s="15">
        <v>90.930260690739729</v>
      </c>
      <c r="N36" s="32">
        <f>SUM(N32:N35)</f>
        <v>30400</v>
      </c>
      <c r="O36" s="15">
        <f t="shared" si="24"/>
        <v>101.10752652409619</v>
      </c>
      <c r="P36" s="32">
        <f>SUM(P32:P35)</f>
        <v>30733</v>
      </c>
      <c r="Q36" s="15">
        <f t="shared" si="25"/>
        <v>101.09539473684211</v>
      </c>
      <c r="R36" s="32">
        <f>(L36+N36+P36)/3</f>
        <v>30400</v>
      </c>
      <c r="S36" s="32">
        <f>(M36+O36+Q36)/3</f>
        <v>97.711060650559332</v>
      </c>
    </row>
    <row r="37" spans="1:19" ht="63.95" customHeight="1" thickBot="1" x14ac:dyDescent="0.5">
      <c r="A37" s="99" t="s">
        <v>49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1"/>
    </row>
    <row r="38" spans="1:19" ht="63.95" customHeight="1" thickBot="1" x14ac:dyDescent="0.5">
      <c r="A38" s="31" t="s">
        <v>98</v>
      </c>
      <c r="B38" s="25" t="s">
        <v>254</v>
      </c>
      <c r="C38" s="25">
        <v>600</v>
      </c>
      <c r="D38" s="19">
        <v>600</v>
      </c>
      <c r="E38" s="16">
        <f t="shared" ref="E38:E45" si="27">(D38/C38)*100</f>
        <v>100</v>
      </c>
      <c r="F38" s="19">
        <v>700</v>
      </c>
      <c r="G38" s="16">
        <f t="shared" ref="G38:G45" si="28">(F38/D38)*100</f>
        <v>116.66666666666667</v>
      </c>
      <c r="H38" s="16">
        <v>700</v>
      </c>
      <c r="I38" s="16">
        <f t="shared" ref="I38:I45" si="29">(H38/F38)*100</f>
        <v>100</v>
      </c>
      <c r="J38" s="16">
        <f t="shared" ref="J38:K45" si="30">(D38+F38+H38)/3</f>
        <v>666.66666666666663</v>
      </c>
      <c r="K38" s="16">
        <f t="shared" si="30"/>
        <v>105.55555555555556</v>
      </c>
      <c r="L38" s="19">
        <v>700</v>
      </c>
      <c r="M38" s="16">
        <v>100</v>
      </c>
      <c r="N38" s="19">
        <v>700</v>
      </c>
      <c r="O38" s="16">
        <f t="shared" ref="O38:O44" si="31">(N38/L38)*100</f>
        <v>100</v>
      </c>
      <c r="P38" s="17">
        <v>600</v>
      </c>
      <c r="Q38" s="18">
        <f t="shared" ref="Q38:Q45" si="32">(P38/N38)*100</f>
        <v>85.714285714285708</v>
      </c>
      <c r="R38" s="17">
        <f t="shared" ref="R38:S45" si="33">(L38+N38+P38)/3</f>
        <v>666.66666666666663</v>
      </c>
      <c r="S38" s="17">
        <f t="shared" si="33"/>
        <v>95.238095238095241</v>
      </c>
    </row>
    <row r="39" spans="1:19" ht="63.95" customHeight="1" thickBot="1" x14ac:dyDescent="0.5">
      <c r="A39" s="31" t="s">
        <v>173</v>
      </c>
      <c r="B39" s="25" t="s">
        <v>255</v>
      </c>
      <c r="C39" s="25">
        <v>1400</v>
      </c>
      <c r="D39" s="19">
        <v>1400</v>
      </c>
      <c r="E39" s="16">
        <f t="shared" si="27"/>
        <v>100</v>
      </c>
      <c r="F39" s="19">
        <v>1500</v>
      </c>
      <c r="G39" s="16">
        <f t="shared" si="28"/>
        <v>107.14285714285714</v>
      </c>
      <c r="H39" s="16">
        <v>1500</v>
      </c>
      <c r="I39" s="16">
        <f t="shared" si="29"/>
        <v>100</v>
      </c>
      <c r="J39" s="16">
        <f t="shared" si="30"/>
        <v>1466.6666666666667</v>
      </c>
      <c r="K39" s="16">
        <f t="shared" si="30"/>
        <v>102.38095238095237</v>
      </c>
      <c r="L39" s="19">
        <v>1500</v>
      </c>
      <c r="M39" s="16">
        <v>100</v>
      </c>
      <c r="N39" s="19">
        <v>1500</v>
      </c>
      <c r="O39" s="16">
        <f t="shared" si="31"/>
        <v>100</v>
      </c>
      <c r="P39" s="17">
        <v>1600</v>
      </c>
      <c r="Q39" s="18">
        <f t="shared" si="32"/>
        <v>106.66666666666667</v>
      </c>
      <c r="R39" s="17">
        <f t="shared" si="33"/>
        <v>1533.3333333333333</v>
      </c>
      <c r="S39" s="17">
        <f t="shared" si="33"/>
        <v>102.22222222222223</v>
      </c>
    </row>
    <row r="40" spans="1:19" ht="63.95" customHeight="1" thickBot="1" x14ac:dyDescent="0.5">
      <c r="A40" s="31" t="s">
        <v>172</v>
      </c>
      <c r="B40" s="25" t="s">
        <v>256</v>
      </c>
      <c r="C40" s="25">
        <v>700</v>
      </c>
      <c r="D40" s="19">
        <v>700</v>
      </c>
      <c r="E40" s="16">
        <f t="shared" si="27"/>
        <v>100</v>
      </c>
      <c r="F40" s="19">
        <v>700</v>
      </c>
      <c r="G40" s="16">
        <f t="shared" si="28"/>
        <v>100</v>
      </c>
      <c r="H40" s="16">
        <v>700</v>
      </c>
      <c r="I40" s="16">
        <f t="shared" si="29"/>
        <v>100</v>
      </c>
      <c r="J40" s="16">
        <f t="shared" si="30"/>
        <v>700</v>
      </c>
      <c r="K40" s="16">
        <f t="shared" si="30"/>
        <v>100</v>
      </c>
      <c r="L40" s="19">
        <v>700</v>
      </c>
      <c r="M40" s="16">
        <v>100</v>
      </c>
      <c r="N40" s="19">
        <v>700</v>
      </c>
      <c r="O40" s="16">
        <f t="shared" si="31"/>
        <v>100</v>
      </c>
      <c r="P40" s="17">
        <v>800</v>
      </c>
      <c r="Q40" s="18">
        <f t="shared" si="32"/>
        <v>114.28571428571428</v>
      </c>
      <c r="R40" s="17">
        <f t="shared" si="33"/>
        <v>733.33333333333337</v>
      </c>
      <c r="S40" s="17">
        <f t="shared" si="33"/>
        <v>104.76190476190476</v>
      </c>
    </row>
    <row r="41" spans="1:19" ht="63.95" customHeight="1" thickBot="1" x14ac:dyDescent="0.5">
      <c r="A41" s="31" t="s">
        <v>171</v>
      </c>
      <c r="B41" s="25" t="s">
        <v>257</v>
      </c>
      <c r="C41" s="25">
        <v>42625</v>
      </c>
      <c r="D41" s="19">
        <v>43500</v>
      </c>
      <c r="E41" s="16">
        <f t="shared" si="27"/>
        <v>102.05278592375366</v>
      </c>
      <c r="F41" s="19">
        <v>44500</v>
      </c>
      <c r="G41" s="16">
        <f t="shared" si="28"/>
        <v>102.29885057471265</v>
      </c>
      <c r="H41" s="16">
        <v>43166</v>
      </c>
      <c r="I41" s="16">
        <f t="shared" si="29"/>
        <v>97.002247191011236</v>
      </c>
      <c r="J41" s="16">
        <f t="shared" si="30"/>
        <v>43722</v>
      </c>
      <c r="K41" s="16">
        <f t="shared" si="30"/>
        <v>100.45129456315918</v>
      </c>
      <c r="L41" s="19">
        <v>44500</v>
      </c>
      <c r="M41" s="16">
        <v>103.09039521845898</v>
      </c>
      <c r="N41" s="19">
        <v>46333</v>
      </c>
      <c r="O41" s="16">
        <f>(N41/L41)*100</f>
        <v>104.1191011235955</v>
      </c>
      <c r="P41" s="17">
        <v>46500</v>
      </c>
      <c r="Q41" s="18">
        <f t="shared" si="32"/>
        <v>100.36043424772841</v>
      </c>
      <c r="R41" s="17">
        <f t="shared" si="33"/>
        <v>45777.666666666664</v>
      </c>
      <c r="S41" s="17">
        <f t="shared" si="33"/>
        <v>102.5233101965943</v>
      </c>
    </row>
    <row r="42" spans="1:19" ht="63.95" customHeight="1" thickBot="1" x14ac:dyDescent="0.5">
      <c r="A42" s="31" t="s">
        <v>193</v>
      </c>
      <c r="B42" s="25" t="s">
        <v>258</v>
      </c>
      <c r="C42" s="25">
        <v>400</v>
      </c>
      <c r="D42" s="19">
        <v>400</v>
      </c>
      <c r="E42" s="16">
        <f t="shared" si="27"/>
        <v>100</v>
      </c>
      <c r="F42" s="19">
        <v>400</v>
      </c>
      <c r="G42" s="16">
        <f t="shared" si="28"/>
        <v>100</v>
      </c>
      <c r="H42" s="16">
        <v>400</v>
      </c>
      <c r="I42" s="16">
        <f t="shared" si="29"/>
        <v>100</v>
      </c>
      <c r="J42" s="16">
        <f t="shared" si="30"/>
        <v>400</v>
      </c>
      <c r="K42" s="16">
        <f t="shared" si="30"/>
        <v>100</v>
      </c>
      <c r="L42" s="19">
        <v>400</v>
      </c>
      <c r="M42" s="16">
        <v>100</v>
      </c>
      <c r="N42" s="19">
        <v>400</v>
      </c>
      <c r="O42" s="16">
        <f t="shared" si="31"/>
        <v>100</v>
      </c>
      <c r="P42" s="17">
        <v>500</v>
      </c>
      <c r="Q42" s="18">
        <f t="shared" si="32"/>
        <v>125</v>
      </c>
      <c r="R42" s="17">
        <f t="shared" si="33"/>
        <v>433.33333333333331</v>
      </c>
      <c r="S42" s="17">
        <f t="shared" si="33"/>
        <v>108.33333333333333</v>
      </c>
    </row>
    <row r="43" spans="1:19" ht="63.95" customHeight="1" thickBot="1" x14ac:dyDescent="0.5">
      <c r="A43" s="31" t="s">
        <v>50</v>
      </c>
      <c r="B43" s="25"/>
      <c r="C43" s="25">
        <v>8175</v>
      </c>
      <c r="D43" s="34">
        <v>11100</v>
      </c>
      <c r="E43" s="16">
        <f t="shared" si="27"/>
        <v>135.77981651376149</v>
      </c>
      <c r="F43" s="19">
        <v>12100</v>
      </c>
      <c r="G43" s="16">
        <f t="shared" si="28"/>
        <v>109.00900900900901</v>
      </c>
      <c r="H43" s="16">
        <v>12200</v>
      </c>
      <c r="I43" s="16">
        <f t="shared" si="29"/>
        <v>100.82644628099173</v>
      </c>
      <c r="J43" s="16">
        <f t="shared" si="30"/>
        <v>11800</v>
      </c>
      <c r="K43" s="16">
        <f t="shared" si="30"/>
        <v>115.20509060125407</v>
      </c>
      <c r="L43" s="34">
        <v>12300</v>
      </c>
      <c r="M43" s="16">
        <v>100.81967213114753</v>
      </c>
      <c r="N43" s="19">
        <v>12400</v>
      </c>
      <c r="O43" s="16">
        <f t="shared" si="31"/>
        <v>100.8130081300813</v>
      </c>
      <c r="P43" s="17">
        <v>12500</v>
      </c>
      <c r="Q43" s="18">
        <f t="shared" si="32"/>
        <v>100.80645161290323</v>
      </c>
      <c r="R43" s="17">
        <f t="shared" si="33"/>
        <v>12400</v>
      </c>
      <c r="S43" s="17">
        <f t="shared" si="33"/>
        <v>100.81304395804402</v>
      </c>
    </row>
    <row r="44" spans="1:19" ht="63.95" customHeight="1" thickBot="1" x14ac:dyDescent="0.5">
      <c r="A44" s="31" t="s">
        <v>51</v>
      </c>
      <c r="B44" s="25" t="s">
        <v>259</v>
      </c>
      <c r="C44" s="25">
        <v>4250</v>
      </c>
      <c r="D44" s="19">
        <v>4625</v>
      </c>
      <c r="E44" s="16">
        <f t="shared" si="27"/>
        <v>108.8235294117647</v>
      </c>
      <c r="F44" s="19">
        <v>4400</v>
      </c>
      <c r="G44" s="16">
        <f t="shared" si="28"/>
        <v>95.135135135135144</v>
      </c>
      <c r="H44" s="16">
        <v>4500</v>
      </c>
      <c r="I44" s="16">
        <f t="shared" si="29"/>
        <v>102.27272727272727</v>
      </c>
      <c r="J44" s="16">
        <f t="shared" si="30"/>
        <v>4508.333333333333</v>
      </c>
      <c r="K44" s="16">
        <f t="shared" si="30"/>
        <v>102.07713060654237</v>
      </c>
      <c r="L44" s="19">
        <v>4400</v>
      </c>
      <c r="M44" s="16">
        <v>97.777777777777771</v>
      </c>
      <c r="N44" s="19">
        <v>4400</v>
      </c>
      <c r="O44" s="16">
        <f t="shared" si="31"/>
        <v>100</v>
      </c>
      <c r="P44" s="17">
        <v>5800</v>
      </c>
      <c r="Q44" s="18">
        <f t="shared" si="32"/>
        <v>131.81818181818181</v>
      </c>
      <c r="R44" s="17">
        <f t="shared" si="33"/>
        <v>4866.666666666667</v>
      </c>
      <c r="S44" s="17">
        <f t="shared" si="33"/>
        <v>109.86531986531986</v>
      </c>
    </row>
    <row r="45" spans="1:19" ht="63.95" customHeight="1" thickBot="1" x14ac:dyDescent="0.5">
      <c r="A45" s="95" t="s">
        <v>13</v>
      </c>
      <c r="B45" s="96"/>
      <c r="C45" s="22">
        <f>SUM(C38:C44)</f>
        <v>58150</v>
      </c>
      <c r="D45" s="22">
        <f>SUM(D38:D44)</f>
        <v>62325</v>
      </c>
      <c r="E45" s="15">
        <f t="shared" si="27"/>
        <v>107.17970765262253</v>
      </c>
      <c r="F45" s="15">
        <f>SUM(F38:F44)</f>
        <v>64300</v>
      </c>
      <c r="G45" s="15">
        <f t="shared" si="28"/>
        <v>103.1688728439631</v>
      </c>
      <c r="H45" s="15">
        <f>SUM(H38:H44)</f>
        <v>63166</v>
      </c>
      <c r="I45" s="15">
        <f t="shared" si="29"/>
        <v>98.236391912908232</v>
      </c>
      <c r="J45" s="15">
        <f t="shared" si="30"/>
        <v>63263.666666666664</v>
      </c>
      <c r="K45" s="15">
        <f t="shared" si="30"/>
        <v>102.86165746983129</v>
      </c>
      <c r="L45" s="32">
        <v>64500</v>
      </c>
      <c r="M45" s="15">
        <v>102.11189564005953</v>
      </c>
      <c r="N45" s="15">
        <v>64500</v>
      </c>
      <c r="O45" s="15">
        <f>(N45/L45)*100</f>
        <v>100</v>
      </c>
      <c r="P45" s="32">
        <f>SUM(P38:P44)</f>
        <v>68300</v>
      </c>
      <c r="Q45" s="15">
        <f t="shared" si="32"/>
        <v>105.89147286821705</v>
      </c>
      <c r="R45" s="32">
        <f t="shared" si="33"/>
        <v>65766.666666666672</v>
      </c>
      <c r="S45" s="32">
        <f t="shared" si="33"/>
        <v>102.66778950275886</v>
      </c>
    </row>
    <row r="46" spans="1:19" ht="63.95" customHeight="1" thickBot="1" x14ac:dyDescent="0.5">
      <c r="A46" s="99" t="s">
        <v>52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1"/>
    </row>
    <row r="47" spans="1:19" ht="63.95" customHeight="1" thickBot="1" x14ac:dyDescent="0.5">
      <c r="A47" s="31" t="s">
        <v>170</v>
      </c>
      <c r="B47" s="25" t="s">
        <v>260</v>
      </c>
      <c r="C47" s="25">
        <v>4100</v>
      </c>
      <c r="D47" s="34">
        <v>4100</v>
      </c>
      <c r="E47" s="16">
        <f>(D47/C47)*100</f>
        <v>100</v>
      </c>
      <c r="F47" s="34">
        <v>4300</v>
      </c>
      <c r="G47" s="16">
        <f>(F47/D47)*100</f>
        <v>104.8780487804878</v>
      </c>
      <c r="H47" s="16">
        <v>4400</v>
      </c>
      <c r="I47" s="16">
        <f>(H47/F47)*100</f>
        <v>102.32558139534885</v>
      </c>
      <c r="J47" s="16">
        <f t="shared" ref="J47:K51" si="34">(D47+F47+H47)/3</f>
        <v>4266.666666666667</v>
      </c>
      <c r="K47" s="16">
        <f t="shared" si="34"/>
        <v>102.40121005861222</v>
      </c>
      <c r="L47" s="34">
        <v>4400</v>
      </c>
      <c r="M47" s="16">
        <v>100</v>
      </c>
      <c r="N47" s="34">
        <v>4400</v>
      </c>
      <c r="O47" s="16">
        <f t="shared" ref="O47:O51" si="35">(N47/L47)*100</f>
        <v>100</v>
      </c>
      <c r="P47" s="17">
        <v>4500</v>
      </c>
      <c r="Q47" s="18">
        <f t="shared" ref="Q47:Q49" si="36">(P47/N47)*100</f>
        <v>102.27272727272727</v>
      </c>
      <c r="R47" s="17">
        <f t="shared" ref="R47:S51" si="37">(L47+N47+P47)/3</f>
        <v>4433.333333333333</v>
      </c>
      <c r="S47" s="17">
        <f t="shared" si="37"/>
        <v>100.75757575757575</v>
      </c>
    </row>
    <row r="48" spans="1:19" ht="63.95" customHeight="1" thickBot="1" x14ac:dyDescent="0.5">
      <c r="A48" s="31" t="s">
        <v>261</v>
      </c>
      <c r="B48" s="25" t="s">
        <v>240</v>
      </c>
      <c r="C48" s="25">
        <v>12750</v>
      </c>
      <c r="D48" s="34">
        <v>12000</v>
      </c>
      <c r="E48" s="16">
        <f>(D48/C48)*100</f>
        <v>94.117647058823522</v>
      </c>
      <c r="F48" s="34">
        <v>12600</v>
      </c>
      <c r="G48" s="16">
        <f>(F48/D48)*100</f>
        <v>105</v>
      </c>
      <c r="H48" s="16">
        <v>13300</v>
      </c>
      <c r="I48" s="16">
        <f>(H48/F48)*100</f>
        <v>105.55555555555556</v>
      </c>
      <c r="J48" s="16">
        <f t="shared" si="34"/>
        <v>12633.333333333334</v>
      </c>
      <c r="K48" s="16">
        <f t="shared" si="34"/>
        <v>101.55773420479302</v>
      </c>
      <c r="L48" s="34">
        <v>14000</v>
      </c>
      <c r="M48" s="16">
        <v>105.26315789473684</v>
      </c>
      <c r="N48" s="34">
        <v>14000</v>
      </c>
      <c r="O48" s="16">
        <f t="shared" si="35"/>
        <v>100</v>
      </c>
      <c r="P48" s="17">
        <v>14000</v>
      </c>
      <c r="Q48" s="18">
        <f t="shared" si="36"/>
        <v>100</v>
      </c>
      <c r="R48" s="17">
        <f t="shared" si="37"/>
        <v>14000</v>
      </c>
      <c r="S48" s="17">
        <f t="shared" si="37"/>
        <v>101.75438596491227</v>
      </c>
    </row>
    <row r="49" spans="1:19" ht="63.95" customHeight="1" thickBot="1" x14ac:dyDescent="0.5">
      <c r="A49" s="31" t="s">
        <v>262</v>
      </c>
      <c r="B49" s="25" t="s">
        <v>240</v>
      </c>
      <c r="C49" s="25">
        <v>10000</v>
      </c>
      <c r="D49" s="34">
        <v>10000</v>
      </c>
      <c r="E49" s="16">
        <f>(D49/C49)*100</f>
        <v>100</v>
      </c>
      <c r="F49" s="34">
        <v>10300</v>
      </c>
      <c r="G49" s="16">
        <f>(F49/D49)*100</f>
        <v>103</v>
      </c>
      <c r="H49" s="16">
        <v>10500</v>
      </c>
      <c r="I49" s="16">
        <f>(H49/F49)*100</f>
        <v>101.94174757281553</v>
      </c>
      <c r="J49" s="16">
        <f t="shared" si="34"/>
        <v>10266.666666666666</v>
      </c>
      <c r="K49" s="16">
        <f t="shared" si="34"/>
        <v>101.64724919093851</v>
      </c>
      <c r="L49" s="34">
        <v>10500</v>
      </c>
      <c r="M49" s="16">
        <v>100</v>
      </c>
      <c r="N49" s="34">
        <v>11000</v>
      </c>
      <c r="O49" s="16">
        <f t="shared" si="35"/>
        <v>104.76190476190477</v>
      </c>
      <c r="P49" s="17">
        <v>11000</v>
      </c>
      <c r="Q49" s="18">
        <f t="shared" si="36"/>
        <v>100</v>
      </c>
      <c r="R49" s="17">
        <f t="shared" si="37"/>
        <v>10833.333333333334</v>
      </c>
      <c r="S49" s="17">
        <f t="shared" si="37"/>
        <v>101.58730158730158</v>
      </c>
    </row>
    <row r="50" spans="1:19" ht="63.95" customHeight="1" thickBot="1" x14ac:dyDescent="0.5">
      <c r="A50" s="31" t="s">
        <v>169</v>
      </c>
      <c r="B50" s="25" t="s">
        <v>263</v>
      </c>
      <c r="C50" s="25">
        <v>22250</v>
      </c>
      <c r="D50" s="34">
        <v>22675</v>
      </c>
      <c r="E50" s="16">
        <f>(D50/C50)*100</f>
        <v>101.91011235955057</v>
      </c>
      <c r="F50" s="34">
        <v>23800</v>
      </c>
      <c r="G50" s="16">
        <f>(F50/D50)*100</f>
        <v>104.96141124586549</v>
      </c>
      <c r="H50" s="16">
        <v>23866</v>
      </c>
      <c r="I50" s="16">
        <f>(H50/F50)*100</f>
        <v>100.27731092436976</v>
      </c>
      <c r="J50" s="16">
        <f t="shared" si="34"/>
        <v>23447</v>
      </c>
      <c r="K50" s="16">
        <f t="shared" si="34"/>
        <v>102.38294484326194</v>
      </c>
      <c r="L50" s="34">
        <v>24000</v>
      </c>
      <c r="M50" s="16">
        <v>100.56146819743567</v>
      </c>
      <c r="N50" s="34">
        <v>24000</v>
      </c>
      <c r="O50" s="16">
        <f t="shared" si="35"/>
        <v>100</v>
      </c>
      <c r="P50" s="17">
        <v>24300</v>
      </c>
      <c r="Q50" s="18">
        <f>(P50/N50)*100</f>
        <v>101.25</v>
      </c>
      <c r="R50" s="17">
        <f t="shared" si="37"/>
        <v>24100</v>
      </c>
      <c r="S50" s="17">
        <f t="shared" si="37"/>
        <v>100.60382273247855</v>
      </c>
    </row>
    <row r="51" spans="1:19" ht="63.95" customHeight="1" thickBot="1" x14ac:dyDescent="0.5">
      <c r="A51" s="89" t="s">
        <v>13</v>
      </c>
      <c r="B51" s="90"/>
      <c r="C51" s="35">
        <f>SUM(C47:C50)</f>
        <v>49100</v>
      </c>
      <c r="D51" s="35">
        <f>SUM(D47:D50)</f>
        <v>48775</v>
      </c>
      <c r="E51" s="26">
        <f>(D51/C51)*100</f>
        <v>99.338085539714868</v>
      </c>
      <c r="F51" s="26">
        <f>SUM(F47:F50)</f>
        <v>51000</v>
      </c>
      <c r="G51" s="26">
        <f>(F51/D51)*100</f>
        <v>104.56176319835981</v>
      </c>
      <c r="H51" s="26">
        <f>SUM(H47:H50)</f>
        <v>52066</v>
      </c>
      <c r="I51" s="26">
        <f>(H51/F51)*100</f>
        <v>102.09019607843138</v>
      </c>
      <c r="J51" s="26">
        <f t="shared" si="34"/>
        <v>50613.666666666664</v>
      </c>
      <c r="K51" s="26">
        <f>(E51+G51+I51)/3</f>
        <v>101.99668160550202</v>
      </c>
      <c r="L51" s="35">
        <v>52900</v>
      </c>
      <c r="M51" s="26">
        <v>101.60181308339415</v>
      </c>
      <c r="N51" s="26">
        <v>52900</v>
      </c>
      <c r="O51" s="15">
        <f t="shared" si="35"/>
        <v>100</v>
      </c>
      <c r="P51" s="32">
        <f>SUM(P47:P50)</f>
        <v>53800</v>
      </c>
      <c r="Q51" s="15">
        <f>(P51/N51)*100</f>
        <v>101.70132325141776</v>
      </c>
      <c r="R51" s="32">
        <f t="shared" si="37"/>
        <v>53200</v>
      </c>
      <c r="S51" s="32">
        <f t="shared" si="37"/>
        <v>101.10104544493731</v>
      </c>
    </row>
    <row r="52" spans="1:19" ht="33.75" thickTop="1" x14ac:dyDescent="0.45">
      <c r="A52" s="97" t="s">
        <v>300</v>
      </c>
      <c r="B52" s="97"/>
      <c r="C52" s="36"/>
      <c r="D52" s="36"/>
      <c r="E52" s="36"/>
      <c r="F52" s="36"/>
      <c r="G52" s="36"/>
      <c r="H52" s="36"/>
      <c r="I52" s="36"/>
      <c r="J52" s="36"/>
      <c r="K52" s="36"/>
    </row>
    <row r="53" spans="1:19" x14ac:dyDescent="0.45">
      <c r="A53" s="98" t="s">
        <v>301</v>
      </c>
      <c r="B53" s="98"/>
      <c r="C53" s="36"/>
      <c r="D53" s="36"/>
      <c r="E53" s="36"/>
      <c r="F53" s="36"/>
      <c r="G53" s="36"/>
      <c r="H53" s="36"/>
      <c r="I53" s="36"/>
      <c r="J53" s="36"/>
      <c r="K53" s="36"/>
    </row>
    <row r="54" spans="1:19" x14ac:dyDescent="0.45">
      <c r="A54" s="27"/>
      <c r="B54" s="27"/>
      <c r="C54" s="37"/>
      <c r="D54" s="37"/>
      <c r="E54" s="37"/>
      <c r="F54" s="37"/>
      <c r="G54" s="37"/>
      <c r="H54" s="37"/>
      <c r="I54" s="37"/>
      <c r="J54" s="37"/>
      <c r="K54" s="37"/>
    </row>
    <row r="55" spans="1:19" x14ac:dyDescent="0.45">
      <c r="A55" s="27"/>
      <c r="B55" s="27"/>
      <c r="C55" s="37"/>
      <c r="D55" s="37"/>
      <c r="E55" s="37"/>
      <c r="F55" s="37"/>
      <c r="G55" s="37"/>
      <c r="H55" s="37"/>
      <c r="I55" s="37"/>
      <c r="J55" s="37"/>
      <c r="K55" s="37"/>
    </row>
    <row r="56" spans="1:19" x14ac:dyDescent="0.45">
      <c r="A56" s="27"/>
      <c r="B56" s="27"/>
      <c r="C56" s="37"/>
      <c r="D56" s="37"/>
      <c r="E56" s="37"/>
      <c r="F56" s="37"/>
      <c r="G56" s="37"/>
      <c r="H56" s="37"/>
      <c r="I56" s="37"/>
      <c r="J56" s="37"/>
      <c r="K56" s="37"/>
    </row>
    <row r="57" spans="1:19" x14ac:dyDescent="0.45">
      <c r="A57" s="27"/>
      <c r="B57" s="27"/>
      <c r="C57" s="37"/>
      <c r="D57" s="37"/>
      <c r="E57" s="37"/>
      <c r="F57" s="37"/>
      <c r="G57" s="37"/>
      <c r="H57" s="37"/>
      <c r="I57" s="37"/>
      <c r="J57" s="37"/>
      <c r="K57" s="37"/>
    </row>
    <row r="58" spans="1:19" x14ac:dyDescent="0.45">
      <c r="A58" s="27"/>
      <c r="B58" s="27"/>
      <c r="C58" s="37"/>
      <c r="D58" s="37"/>
      <c r="E58" s="37"/>
      <c r="F58" s="37"/>
      <c r="G58" s="37"/>
      <c r="H58" s="37"/>
      <c r="I58" s="37"/>
      <c r="J58" s="37"/>
      <c r="K58" s="37"/>
    </row>
    <row r="59" spans="1:19" x14ac:dyDescent="0.45">
      <c r="A59" s="27"/>
      <c r="B59" s="27"/>
      <c r="C59" s="37"/>
      <c r="D59" s="37"/>
      <c r="E59" s="37"/>
      <c r="F59" s="37"/>
      <c r="G59" s="37"/>
      <c r="H59" s="37"/>
      <c r="I59" s="37"/>
      <c r="J59" s="37"/>
      <c r="K59" s="37"/>
    </row>
    <row r="60" spans="1:19" x14ac:dyDescent="0.45">
      <c r="A60" s="27"/>
      <c r="B60" s="27"/>
      <c r="C60" s="37"/>
      <c r="D60" s="37"/>
      <c r="E60" s="37"/>
      <c r="F60" s="37"/>
      <c r="G60" s="37"/>
      <c r="H60" s="37"/>
      <c r="I60" s="37"/>
      <c r="J60" s="37"/>
      <c r="K60" s="37"/>
    </row>
    <row r="61" spans="1:19" x14ac:dyDescent="0.45">
      <c r="A61" s="27"/>
      <c r="B61" s="27"/>
      <c r="C61" s="37"/>
      <c r="D61" s="37"/>
      <c r="E61" s="37"/>
      <c r="F61" s="37"/>
      <c r="G61" s="37"/>
      <c r="H61" s="37"/>
      <c r="I61" s="37"/>
      <c r="J61" s="37"/>
      <c r="K61" s="37"/>
    </row>
    <row r="62" spans="1:19" x14ac:dyDescent="0.45">
      <c r="A62" s="27"/>
      <c r="B62" s="27"/>
      <c r="C62" s="37"/>
      <c r="D62" s="37"/>
      <c r="E62" s="37"/>
      <c r="F62" s="37"/>
      <c r="G62" s="37"/>
      <c r="H62" s="37"/>
      <c r="I62" s="37"/>
      <c r="J62" s="37"/>
      <c r="K62" s="37"/>
    </row>
    <row r="63" spans="1:19" x14ac:dyDescent="0.45">
      <c r="A63" s="27"/>
      <c r="B63" s="27"/>
      <c r="C63" s="37"/>
      <c r="D63" s="37"/>
      <c r="E63" s="37"/>
      <c r="F63" s="37"/>
      <c r="G63" s="37"/>
      <c r="H63" s="37"/>
      <c r="I63" s="37"/>
      <c r="J63" s="37"/>
      <c r="K63" s="37"/>
    </row>
    <row r="64" spans="1:19" x14ac:dyDescent="0.45">
      <c r="A64" s="27"/>
      <c r="B64" s="27"/>
      <c r="C64" s="37"/>
      <c r="D64" s="37"/>
      <c r="E64" s="37"/>
      <c r="F64" s="37"/>
      <c r="G64" s="37"/>
      <c r="H64" s="37"/>
      <c r="I64" s="37"/>
      <c r="J64" s="37"/>
      <c r="K64" s="37"/>
    </row>
    <row r="65" spans="1:11" x14ac:dyDescent="0.45">
      <c r="A65" s="27"/>
      <c r="B65" s="27"/>
      <c r="C65" s="37"/>
      <c r="D65" s="37"/>
      <c r="E65" s="37"/>
      <c r="F65" s="37"/>
      <c r="G65" s="37"/>
      <c r="H65" s="37"/>
      <c r="I65" s="37"/>
      <c r="J65" s="37"/>
      <c r="K65" s="37"/>
    </row>
    <row r="66" spans="1:11" x14ac:dyDescent="0.45">
      <c r="A66" s="27"/>
      <c r="B66" s="27"/>
      <c r="C66" s="37"/>
      <c r="D66" s="37"/>
      <c r="E66" s="37"/>
      <c r="F66" s="37"/>
      <c r="G66" s="37"/>
      <c r="H66" s="37"/>
      <c r="I66" s="37"/>
      <c r="J66" s="37"/>
      <c r="K66" s="37"/>
    </row>
    <row r="67" spans="1:11" x14ac:dyDescent="0.45">
      <c r="A67" s="27"/>
      <c r="B67" s="27"/>
      <c r="C67" s="37"/>
      <c r="D67" s="37"/>
      <c r="E67" s="37"/>
      <c r="F67" s="37"/>
      <c r="G67" s="37"/>
      <c r="H67" s="37"/>
      <c r="I67" s="37"/>
      <c r="J67" s="37"/>
      <c r="K67" s="37"/>
    </row>
    <row r="68" spans="1:11" x14ac:dyDescent="0.45">
      <c r="A68" s="27"/>
      <c r="B68" s="27"/>
      <c r="C68" s="37"/>
      <c r="D68" s="37"/>
      <c r="E68" s="37"/>
      <c r="F68" s="37"/>
      <c r="G68" s="37"/>
      <c r="H68" s="37"/>
      <c r="I68" s="37"/>
      <c r="J68" s="37"/>
      <c r="K68" s="37"/>
    </row>
    <row r="69" spans="1:11" x14ac:dyDescent="0.45">
      <c r="A69" s="27"/>
      <c r="B69" s="27"/>
      <c r="C69" s="37"/>
      <c r="D69" s="37"/>
      <c r="E69" s="37"/>
      <c r="F69" s="37"/>
      <c r="G69" s="37"/>
      <c r="H69" s="37"/>
      <c r="I69" s="37"/>
      <c r="J69" s="37"/>
      <c r="K69" s="37"/>
    </row>
    <row r="70" spans="1:11" x14ac:dyDescent="0.45">
      <c r="A70" s="27"/>
      <c r="B70" s="27"/>
      <c r="C70" s="37"/>
      <c r="D70" s="37"/>
      <c r="E70" s="37"/>
      <c r="F70" s="37"/>
      <c r="G70" s="37"/>
      <c r="H70" s="37"/>
      <c r="I70" s="37"/>
      <c r="J70" s="37"/>
      <c r="K70" s="37"/>
    </row>
    <row r="71" spans="1:11" x14ac:dyDescent="0.45">
      <c r="A71" s="27"/>
      <c r="B71" s="27"/>
      <c r="C71" s="37"/>
      <c r="D71" s="37"/>
      <c r="E71" s="37"/>
      <c r="F71" s="37"/>
      <c r="G71" s="37"/>
      <c r="H71" s="37"/>
      <c r="I71" s="37"/>
      <c r="J71" s="37"/>
      <c r="K71" s="37"/>
    </row>
    <row r="72" spans="1:11" x14ac:dyDescent="0.45">
      <c r="A72" s="27"/>
      <c r="B72" s="27"/>
      <c r="C72" s="37"/>
      <c r="D72" s="37"/>
      <c r="E72" s="37"/>
      <c r="F72" s="37"/>
      <c r="G72" s="37"/>
      <c r="H72" s="37"/>
      <c r="I72" s="37"/>
      <c r="J72" s="37"/>
      <c r="K72" s="37"/>
    </row>
    <row r="73" spans="1:11" x14ac:dyDescent="0.45">
      <c r="A73" s="27"/>
      <c r="B73" s="27"/>
      <c r="C73" s="37"/>
      <c r="D73" s="37"/>
      <c r="E73" s="37"/>
      <c r="F73" s="37"/>
      <c r="G73" s="37"/>
      <c r="H73" s="37"/>
      <c r="I73" s="37"/>
      <c r="J73" s="37"/>
      <c r="K73" s="37"/>
    </row>
    <row r="74" spans="1:11" x14ac:dyDescent="0.45">
      <c r="A74" s="27"/>
      <c r="B74" s="27"/>
      <c r="C74" s="37"/>
      <c r="D74" s="37"/>
      <c r="E74" s="37"/>
      <c r="F74" s="37"/>
      <c r="G74" s="37"/>
      <c r="H74" s="37"/>
      <c r="I74" s="37"/>
      <c r="J74" s="37"/>
      <c r="K74" s="37"/>
    </row>
    <row r="75" spans="1:11" x14ac:dyDescent="0.45">
      <c r="A75" s="27"/>
      <c r="B75" s="27"/>
      <c r="C75" s="37"/>
      <c r="D75" s="37"/>
      <c r="E75" s="37"/>
      <c r="F75" s="37"/>
      <c r="G75" s="37"/>
      <c r="H75" s="37"/>
      <c r="I75" s="37"/>
      <c r="J75" s="37"/>
      <c r="K75" s="37"/>
    </row>
    <row r="76" spans="1:11" x14ac:dyDescent="0.45">
      <c r="A76" s="27"/>
      <c r="B76" s="27"/>
      <c r="C76" s="37"/>
      <c r="D76" s="37"/>
      <c r="E76" s="37"/>
      <c r="F76" s="37"/>
      <c r="G76" s="37"/>
      <c r="H76" s="37"/>
      <c r="I76" s="37"/>
      <c r="J76" s="37"/>
      <c r="K76" s="37"/>
    </row>
    <row r="77" spans="1:11" x14ac:dyDescent="0.45">
      <c r="A77" s="27"/>
      <c r="B77" s="27"/>
      <c r="C77" s="37"/>
      <c r="D77" s="37"/>
      <c r="E77" s="37"/>
      <c r="F77" s="37"/>
      <c r="G77" s="37"/>
      <c r="H77" s="37"/>
      <c r="I77" s="37"/>
      <c r="J77" s="37"/>
      <c r="K77" s="37"/>
    </row>
    <row r="78" spans="1:11" x14ac:dyDescent="0.45">
      <c r="A78" s="27"/>
      <c r="B78" s="27"/>
      <c r="C78" s="37"/>
      <c r="D78" s="37"/>
      <c r="E78" s="37"/>
      <c r="F78" s="37"/>
      <c r="G78" s="37"/>
      <c r="H78" s="37"/>
      <c r="I78" s="37"/>
      <c r="J78" s="37"/>
      <c r="K78" s="37"/>
    </row>
    <row r="79" spans="1:11" x14ac:dyDescent="0.45">
      <c r="A79" s="27"/>
      <c r="B79" s="27"/>
      <c r="C79" s="37"/>
      <c r="D79" s="37"/>
      <c r="E79" s="37"/>
      <c r="F79" s="37"/>
      <c r="G79" s="37"/>
      <c r="H79" s="37"/>
      <c r="I79" s="37"/>
      <c r="J79" s="37"/>
      <c r="K79" s="37"/>
    </row>
    <row r="80" spans="1:11" x14ac:dyDescent="0.45">
      <c r="A80" s="27"/>
      <c r="B80" s="27"/>
      <c r="C80" s="37"/>
      <c r="D80" s="37"/>
      <c r="E80" s="37"/>
      <c r="F80" s="37"/>
      <c r="G80" s="37"/>
      <c r="H80" s="37"/>
      <c r="I80" s="37"/>
      <c r="J80" s="37"/>
      <c r="K80" s="37"/>
    </row>
    <row r="81" spans="1:11" x14ac:dyDescent="0.45">
      <c r="A81" s="27"/>
      <c r="B81" s="27"/>
      <c r="C81" s="37"/>
      <c r="D81" s="37"/>
      <c r="E81" s="37"/>
      <c r="F81" s="37"/>
      <c r="G81" s="37"/>
      <c r="H81" s="37"/>
      <c r="I81" s="37"/>
      <c r="J81" s="37"/>
      <c r="K81" s="37"/>
    </row>
    <row r="82" spans="1:11" x14ac:dyDescent="0.45">
      <c r="A82" s="27"/>
      <c r="B82" s="27"/>
      <c r="C82" s="37"/>
      <c r="D82" s="37"/>
      <c r="E82" s="37"/>
      <c r="F82" s="37"/>
      <c r="G82" s="37"/>
      <c r="H82" s="37"/>
      <c r="I82" s="37"/>
      <c r="J82" s="37"/>
      <c r="K82" s="37"/>
    </row>
    <row r="83" spans="1:11" x14ac:dyDescent="0.45">
      <c r="A83" s="27"/>
      <c r="B83" s="27"/>
      <c r="C83" s="37"/>
      <c r="D83" s="37"/>
      <c r="E83" s="37"/>
      <c r="F83" s="37"/>
      <c r="G83" s="37"/>
      <c r="H83" s="37"/>
      <c r="I83" s="37"/>
      <c r="J83" s="37"/>
      <c r="K83" s="37"/>
    </row>
    <row r="84" spans="1:11" x14ac:dyDescent="0.45">
      <c r="A84" s="27"/>
      <c r="B84" s="27"/>
      <c r="C84" s="37"/>
      <c r="D84" s="37"/>
      <c r="E84" s="37"/>
      <c r="F84" s="37"/>
      <c r="G84" s="37"/>
      <c r="H84" s="37"/>
      <c r="I84" s="37"/>
      <c r="J84" s="37"/>
      <c r="K84" s="37"/>
    </row>
    <row r="85" spans="1:11" x14ac:dyDescent="0.45">
      <c r="A85" s="27"/>
      <c r="B85" s="27"/>
      <c r="C85" s="37"/>
      <c r="D85" s="37"/>
      <c r="E85" s="37"/>
      <c r="F85" s="37"/>
      <c r="G85" s="37"/>
      <c r="H85" s="37"/>
      <c r="I85" s="37"/>
      <c r="J85" s="37"/>
      <c r="K85" s="37"/>
    </row>
    <row r="86" spans="1:11" x14ac:dyDescent="0.45">
      <c r="A86" s="27"/>
      <c r="B86" s="27"/>
      <c r="C86" s="37"/>
      <c r="D86" s="37"/>
      <c r="E86" s="37"/>
      <c r="F86" s="37"/>
      <c r="G86" s="37"/>
      <c r="H86" s="37"/>
      <c r="I86" s="37"/>
      <c r="J86" s="37"/>
      <c r="K86" s="37"/>
    </row>
    <row r="87" spans="1:11" x14ac:dyDescent="0.45">
      <c r="A87" s="27"/>
      <c r="B87" s="27"/>
      <c r="C87" s="37"/>
      <c r="D87" s="37"/>
      <c r="E87" s="37"/>
      <c r="F87" s="37"/>
      <c r="G87" s="37"/>
      <c r="H87" s="37"/>
      <c r="I87" s="37"/>
      <c r="J87" s="37"/>
      <c r="K87" s="37"/>
    </row>
    <row r="88" spans="1:11" x14ac:dyDescent="0.45">
      <c r="A88" s="27"/>
      <c r="B88" s="27"/>
      <c r="C88" s="37"/>
      <c r="D88" s="37"/>
      <c r="E88" s="37"/>
      <c r="F88" s="37"/>
      <c r="G88" s="37"/>
      <c r="H88" s="37"/>
      <c r="I88" s="37"/>
      <c r="J88" s="37"/>
      <c r="K88" s="37"/>
    </row>
    <row r="89" spans="1:11" x14ac:dyDescent="0.45">
      <c r="A89" s="27"/>
      <c r="B89" s="27"/>
      <c r="C89" s="37"/>
      <c r="D89" s="37"/>
      <c r="E89" s="37"/>
      <c r="F89" s="37"/>
      <c r="G89" s="37"/>
      <c r="H89" s="37"/>
      <c r="I89" s="37"/>
      <c r="J89" s="37"/>
      <c r="K89" s="37"/>
    </row>
    <row r="90" spans="1:11" x14ac:dyDescent="0.45">
      <c r="A90" s="27"/>
      <c r="B90" s="27"/>
      <c r="C90" s="37"/>
      <c r="D90" s="37"/>
      <c r="E90" s="37"/>
      <c r="F90" s="37"/>
      <c r="G90" s="37"/>
      <c r="H90" s="37"/>
      <c r="I90" s="37"/>
      <c r="J90" s="37"/>
      <c r="K90" s="37"/>
    </row>
    <row r="91" spans="1:11" x14ac:dyDescent="0.45">
      <c r="A91" s="27"/>
      <c r="B91" s="27"/>
      <c r="C91" s="37"/>
      <c r="D91" s="37"/>
      <c r="E91" s="37"/>
      <c r="F91" s="37"/>
      <c r="G91" s="37"/>
      <c r="H91" s="37"/>
      <c r="I91" s="37"/>
      <c r="J91" s="37"/>
      <c r="K91" s="37"/>
    </row>
    <row r="92" spans="1:11" x14ac:dyDescent="0.45">
      <c r="A92" s="27"/>
      <c r="B92" s="27"/>
      <c r="C92" s="37"/>
      <c r="D92" s="37"/>
      <c r="E92" s="37"/>
      <c r="F92" s="37"/>
      <c r="G92" s="37"/>
      <c r="H92" s="37"/>
      <c r="I92" s="37"/>
      <c r="J92" s="37"/>
      <c r="K92" s="37"/>
    </row>
    <row r="93" spans="1:11" x14ac:dyDescent="0.45">
      <c r="A93" s="27"/>
      <c r="B93" s="27"/>
      <c r="C93" s="37"/>
      <c r="D93" s="37"/>
      <c r="E93" s="37"/>
      <c r="F93" s="37"/>
      <c r="G93" s="37"/>
      <c r="H93" s="37"/>
      <c r="I93" s="37"/>
      <c r="J93" s="37"/>
      <c r="K93" s="37"/>
    </row>
    <row r="94" spans="1:11" x14ac:dyDescent="0.45">
      <c r="A94" s="27"/>
      <c r="B94" s="27"/>
      <c r="C94" s="37"/>
      <c r="D94" s="37"/>
      <c r="E94" s="37"/>
      <c r="F94" s="37"/>
      <c r="G94" s="37"/>
      <c r="H94" s="37"/>
      <c r="I94" s="37"/>
      <c r="J94" s="37"/>
      <c r="K94" s="37"/>
    </row>
    <row r="95" spans="1:11" x14ac:dyDescent="0.45">
      <c r="A95" s="27"/>
      <c r="B95" s="27"/>
      <c r="C95" s="37"/>
      <c r="D95" s="37"/>
      <c r="E95" s="37"/>
      <c r="F95" s="37"/>
      <c r="G95" s="37"/>
      <c r="H95" s="37"/>
      <c r="I95" s="37"/>
      <c r="J95" s="37"/>
      <c r="K95" s="37"/>
    </row>
    <row r="96" spans="1:11" x14ac:dyDescent="0.45">
      <c r="A96" s="27"/>
      <c r="B96" s="27"/>
      <c r="C96" s="37"/>
      <c r="D96" s="37"/>
      <c r="E96" s="37"/>
      <c r="F96" s="37"/>
      <c r="G96" s="37"/>
      <c r="H96" s="37"/>
      <c r="I96" s="37"/>
      <c r="J96" s="37"/>
      <c r="K96" s="37"/>
    </row>
    <row r="97" spans="1:11" x14ac:dyDescent="0.45">
      <c r="A97" s="27"/>
      <c r="B97" s="27"/>
      <c r="C97" s="37"/>
      <c r="D97" s="37"/>
      <c r="E97" s="37"/>
      <c r="F97" s="37"/>
      <c r="G97" s="37"/>
      <c r="H97" s="37"/>
      <c r="I97" s="37"/>
      <c r="J97" s="37"/>
      <c r="K97" s="37"/>
    </row>
    <row r="98" spans="1:11" x14ac:dyDescent="0.45">
      <c r="A98" s="27"/>
      <c r="B98" s="27"/>
      <c r="C98" s="37"/>
      <c r="D98" s="37"/>
      <c r="E98" s="37"/>
      <c r="F98" s="37"/>
      <c r="G98" s="37"/>
      <c r="H98" s="37"/>
      <c r="I98" s="37"/>
      <c r="J98" s="37"/>
      <c r="K98" s="37"/>
    </row>
    <row r="99" spans="1:11" x14ac:dyDescent="0.45">
      <c r="A99" s="27"/>
      <c r="B99" s="27"/>
      <c r="C99" s="37"/>
      <c r="D99" s="37"/>
      <c r="E99" s="37"/>
      <c r="F99" s="37"/>
      <c r="G99" s="37"/>
      <c r="H99" s="37"/>
      <c r="I99" s="37"/>
      <c r="J99" s="37"/>
      <c r="K99" s="37"/>
    </row>
    <row r="100" spans="1:11" x14ac:dyDescent="0.45">
      <c r="A100" s="27"/>
      <c r="B100" s="27"/>
      <c r="C100" s="37"/>
      <c r="D100" s="37"/>
      <c r="E100" s="37"/>
      <c r="F100" s="37"/>
      <c r="G100" s="37"/>
      <c r="H100" s="37"/>
      <c r="I100" s="37"/>
      <c r="J100" s="37"/>
      <c r="K100" s="37"/>
    </row>
    <row r="101" spans="1:11" x14ac:dyDescent="0.45">
      <c r="A101" s="27"/>
      <c r="B101" s="27"/>
      <c r="C101" s="37"/>
      <c r="D101" s="37"/>
      <c r="E101" s="37"/>
      <c r="F101" s="37"/>
      <c r="G101" s="37"/>
      <c r="H101" s="37"/>
      <c r="I101" s="37"/>
      <c r="J101" s="37"/>
      <c r="K101" s="37"/>
    </row>
    <row r="102" spans="1:11" x14ac:dyDescent="0.45">
      <c r="A102" s="27"/>
      <c r="B102" s="27"/>
      <c r="C102" s="37"/>
      <c r="D102" s="37"/>
      <c r="E102" s="37"/>
      <c r="F102" s="37"/>
      <c r="G102" s="37"/>
      <c r="H102" s="37"/>
      <c r="I102" s="37"/>
      <c r="J102" s="37"/>
      <c r="K102" s="37"/>
    </row>
    <row r="103" spans="1:11" x14ac:dyDescent="0.45">
      <c r="A103" s="27"/>
      <c r="B103" s="27"/>
      <c r="C103" s="37"/>
      <c r="D103" s="37"/>
      <c r="E103" s="37"/>
      <c r="F103" s="37"/>
      <c r="G103" s="37"/>
      <c r="H103" s="37"/>
      <c r="I103" s="37"/>
      <c r="J103" s="37"/>
      <c r="K103" s="37"/>
    </row>
    <row r="104" spans="1:11" x14ac:dyDescent="0.45">
      <c r="A104" s="27"/>
      <c r="B104" s="27"/>
      <c r="C104" s="37"/>
      <c r="D104" s="37"/>
      <c r="E104" s="37"/>
      <c r="F104" s="37"/>
      <c r="G104" s="37"/>
      <c r="H104" s="37"/>
      <c r="I104" s="37"/>
      <c r="J104" s="37"/>
      <c r="K104" s="37"/>
    </row>
    <row r="105" spans="1:11" x14ac:dyDescent="0.45">
      <c r="A105" s="27"/>
      <c r="B105" s="27"/>
      <c r="C105" s="37"/>
      <c r="D105" s="37"/>
      <c r="E105" s="37"/>
      <c r="F105" s="37"/>
      <c r="G105" s="37"/>
      <c r="H105" s="37"/>
      <c r="I105" s="37"/>
      <c r="J105" s="37"/>
      <c r="K105" s="37"/>
    </row>
    <row r="106" spans="1:11" x14ac:dyDescent="0.45">
      <c r="A106" s="27"/>
      <c r="B106" s="27"/>
      <c r="C106" s="37"/>
      <c r="D106" s="37"/>
      <c r="E106" s="37"/>
      <c r="F106" s="37"/>
      <c r="G106" s="37"/>
      <c r="H106" s="37"/>
      <c r="I106" s="37"/>
      <c r="J106" s="37"/>
      <c r="K106" s="37"/>
    </row>
    <row r="107" spans="1:11" x14ac:dyDescent="0.45">
      <c r="A107" s="27"/>
      <c r="B107" s="27"/>
      <c r="C107" s="37"/>
      <c r="D107" s="37"/>
      <c r="E107" s="37"/>
      <c r="F107" s="37"/>
      <c r="G107" s="37"/>
      <c r="H107" s="37"/>
      <c r="I107" s="37"/>
      <c r="J107" s="37"/>
      <c r="K107" s="37"/>
    </row>
    <row r="108" spans="1:11" x14ac:dyDescent="0.45">
      <c r="A108" s="27"/>
      <c r="B108" s="27"/>
      <c r="C108" s="37"/>
      <c r="D108" s="37"/>
      <c r="E108" s="37"/>
      <c r="F108" s="37"/>
      <c r="G108" s="37"/>
      <c r="H108" s="37"/>
      <c r="I108" s="37"/>
      <c r="J108" s="37"/>
      <c r="K108" s="37"/>
    </row>
    <row r="109" spans="1:11" x14ac:dyDescent="0.45">
      <c r="A109" s="27"/>
      <c r="B109" s="27"/>
      <c r="C109" s="37"/>
      <c r="D109" s="37"/>
      <c r="E109" s="37"/>
      <c r="F109" s="37"/>
      <c r="G109" s="37"/>
      <c r="H109" s="37"/>
      <c r="I109" s="37"/>
      <c r="J109" s="37"/>
      <c r="K109" s="37"/>
    </row>
    <row r="110" spans="1:11" x14ac:dyDescent="0.45">
      <c r="A110" s="27"/>
      <c r="B110" s="27"/>
      <c r="C110" s="37"/>
      <c r="D110" s="37"/>
      <c r="E110" s="37"/>
      <c r="F110" s="37"/>
      <c r="G110" s="37"/>
      <c r="H110" s="37"/>
      <c r="I110" s="37"/>
      <c r="J110" s="37"/>
      <c r="K110" s="37"/>
    </row>
    <row r="111" spans="1:11" x14ac:dyDescent="0.45">
      <c r="A111" s="27"/>
      <c r="B111" s="27"/>
      <c r="C111" s="37"/>
      <c r="E111" s="37"/>
      <c r="F111" s="37"/>
      <c r="G111" s="37"/>
      <c r="H111" s="37"/>
      <c r="I111" s="37"/>
      <c r="J111" s="37"/>
      <c r="K111" s="37"/>
    </row>
  </sheetData>
  <mergeCells count="13">
    <mergeCell ref="A52:B52"/>
    <mergeCell ref="A53:B53"/>
    <mergeCell ref="A1:S1"/>
    <mergeCell ref="A20:S20"/>
    <mergeCell ref="A31:S31"/>
    <mergeCell ref="A37:S37"/>
    <mergeCell ref="A46:S46"/>
    <mergeCell ref="B2:B3"/>
    <mergeCell ref="A19:B19"/>
    <mergeCell ref="A30:B30"/>
    <mergeCell ref="A36:B36"/>
    <mergeCell ref="A45:B45"/>
    <mergeCell ref="A51:B51"/>
  </mergeCells>
  <pageMargins left="0.11811023622047245" right="0.19685039370078741" top="1.4173228346456694" bottom="7.874015748031496E-2" header="0.35433070866141736" footer="0.31496062992125984"/>
  <pageSetup paperSize="9" scale="17" orientation="portrait" r:id="rId1"/>
  <headerFooter>
    <oddHeader xml:space="preserve">&amp;L  ا&amp;C&amp;G&amp;R&amp;"-,غامق"&amp;48       الجـمهورية اليــمـنية
       مــحــافــظـة  تــــعـــز 
    فرع الجهاز المركزي للاحصاء </oddHeader>
  </headerFooter>
  <rowBreaks count="1" manualBreakCount="1">
    <brk id="30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8"/>
  <sheetViews>
    <sheetView rightToLeft="1" view="pageBreakPreview" topLeftCell="C55" zoomScale="40" zoomScaleNormal="30" zoomScaleSheetLayoutView="40" zoomScalePageLayoutView="40" workbookViewId="0">
      <selection sqref="A1:S1"/>
    </sheetView>
  </sheetViews>
  <sheetFormatPr defaultColWidth="23.625" defaultRowHeight="33.75" x14ac:dyDescent="0.5"/>
  <cols>
    <col min="1" max="1" width="73.25" style="44" customWidth="1"/>
    <col min="2" max="2" width="28.625" style="44" customWidth="1"/>
    <col min="3" max="3" width="23.625" style="40"/>
    <col min="4" max="11" width="20.625" style="40" customWidth="1"/>
    <col min="12" max="12" width="24.75" style="42" customWidth="1"/>
    <col min="13" max="13" width="20.625" style="42" customWidth="1"/>
    <col min="14" max="14" width="24.75" style="44" customWidth="1"/>
    <col min="15" max="15" width="20.625" style="44" customWidth="1"/>
    <col min="16" max="16" width="23.125" style="41" customWidth="1"/>
    <col min="17" max="17" width="20.625" style="42" customWidth="1"/>
    <col min="18" max="18" width="23.75" style="42" customWidth="1"/>
    <col min="19" max="19" width="20.625" style="42" customWidth="1"/>
    <col min="20" max="16384" width="23.625" style="44"/>
  </cols>
  <sheetData>
    <row r="1" spans="1:44" s="69" customFormat="1" ht="99.95" customHeight="1" thickBot="1" x14ac:dyDescent="0.55000000000000004">
      <c r="A1" s="102" t="s">
        <v>310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4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</row>
    <row r="2" spans="1:44" s="43" customFormat="1" ht="63.95" customHeight="1" thickBot="1" x14ac:dyDescent="0.55000000000000004">
      <c r="A2" s="64" t="s">
        <v>0</v>
      </c>
      <c r="B2" s="112" t="s">
        <v>239</v>
      </c>
      <c r="C2" s="65" t="s">
        <v>1</v>
      </c>
      <c r="D2" s="65" t="s">
        <v>2</v>
      </c>
      <c r="E2" s="65" t="s">
        <v>3</v>
      </c>
      <c r="F2" s="65" t="s">
        <v>4</v>
      </c>
      <c r="G2" s="65" t="s">
        <v>3</v>
      </c>
      <c r="H2" s="65" t="s">
        <v>5</v>
      </c>
      <c r="I2" s="65" t="s">
        <v>3</v>
      </c>
      <c r="J2" s="65" t="s">
        <v>94</v>
      </c>
      <c r="K2" s="65" t="s">
        <v>91</v>
      </c>
      <c r="L2" s="65" t="s">
        <v>297</v>
      </c>
      <c r="M2" s="66" t="s">
        <v>298</v>
      </c>
      <c r="N2" s="65" t="s">
        <v>160</v>
      </c>
      <c r="O2" s="66" t="s">
        <v>298</v>
      </c>
      <c r="P2" s="65" t="s">
        <v>161</v>
      </c>
      <c r="Q2" s="66" t="s">
        <v>298</v>
      </c>
      <c r="R2" s="65" t="s">
        <v>94</v>
      </c>
      <c r="S2" s="66" t="s">
        <v>299</v>
      </c>
    </row>
    <row r="3" spans="1:44" ht="63.95" customHeight="1" thickBot="1" x14ac:dyDescent="0.55000000000000004">
      <c r="A3" s="30" t="s">
        <v>53</v>
      </c>
      <c r="B3" s="113"/>
      <c r="C3" s="15" t="s">
        <v>47</v>
      </c>
      <c r="D3" s="15" t="s">
        <v>47</v>
      </c>
      <c r="E3" s="15" t="s">
        <v>47</v>
      </c>
      <c r="F3" s="15" t="s">
        <v>47</v>
      </c>
      <c r="G3" s="15" t="s">
        <v>47</v>
      </c>
      <c r="H3" s="15" t="s">
        <v>47</v>
      </c>
      <c r="I3" s="15" t="s">
        <v>47</v>
      </c>
      <c r="J3" s="15" t="s">
        <v>47</v>
      </c>
      <c r="K3" s="15" t="s">
        <v>47</v>
      </c>
      <c r="L3" s="15" t="s">
        <v>47</v>
      </c>
      <c r="M3" s="15" t="s">
        <v>47</v>
      </c>
      <c r="N3" s="15" t="s">
        <v>47</v>
      </c>
      <c r="O3" s="15" t="s">
        <v>47</v>
      </c>
      <c r="P3" s="15" t="s">
        <v>47</v>
      </c>
      <c r="Q3" s="15" t="s">
        <v>47</v>
      </c>
      <c r="R3" s="15" t="s">
        <v>47</v>
      </c>
      <c r="S3" s="15" t="s">
        <v>47</v>
      </c>
    </row>
    <row r="4" spans="1:44" ht="66" customHeight="1" thickBot="1" x14ac:dyDescent="0.55000000000000004">
      <c r="A4" s="31" t="s">
        <v>265</v>
      </c>
      <c r="B4" s="25" t="s">
        <v>240</v>
      </c>
      <c r="C4" s="25">
        <v>1400</v>
      </c>
      <c r="D4" s="19">
        <v>1450</v>
      </c>
      <c r="E4" s="18">
        <f t="shared" ref="E4:E10" si="0">(D4/C4)*100</f>
        <v>103.57142857142858</v>
      </c>
      <c r="F4" s="19">
        <v>1500</v>
      </c>
      <c r="G4" s="18">
        <f t="shared" ref="G4:G9" si="1">(F4/D4)*100</f>
        <v>103.44827586206897</v>
      </c>
      <c r="H4" s="18">
        <v>1500</v>
      </c>
      <c r="I4" s="18">
        <f t="shared" ref="I4:I9" si="2">(H4/F4)*100</f>
        <v>100</v>
      </c>
      <c r="J4" s="18">
        <f>(D4+F4+H4)/3</f>
        <v>1483.3333333333333</v>
      </c>
      <c r="K4" s="18">
        <f t="shared" ref="J4:K10" si="3">(E4+G4+I4)/3</f>
        <v>102.33990147783253</v>
      </c>
      <c r="L4" s="70">
        <v>1500</v>
      </c>
      <c r="M4" s="71">
        <v>100</v>
      </c>
      <c r="N4" s="71">
        <v>1333</v>
      </c>
      <c r="O4" s="71">
        <f>(N4/L4)*100</f>
        <v>88.866666666666674</v>
      </c>
      <c r="P4" s="72">
        <v>1500</v>
      </c>
      <c r="Q4" s="71">
        <f t="shared" ref="Q4:Q10" si="4">(P4/N4)*100</f>
        <v>112.52813203300825</v>
      </c>
      <c r="R4" s="72">
        <f t="shared" ref="R4:S10" si="5">(L4+N4+P4)/3</f>
        <v>1444.3333333333333</v>
      </c>
      <c r="S4" s="72">
        <f t="shared" si="5"/>
        <v>100.46493289989165</v>
      </c>
    </row>
    <row r="5" spans="1:44" ht="63.95" customHeight="1" thickBot="1" x14ac:dyDescent="0.55000000000000004">
      <c r="A5" s="31" t="s">
        <v>174</v>
      </c>
      <c r="B5" s="25" t="s">
        <v>240</v>
      </c>
      <c r="C5" s="25">
        <v>60000</v>
      </c>
      <c r="D5" s="19">
        <v>60000</v>
      </c>
      <c r="E5" s="16">
        <f t="shared" si="0"/>
        <v>100</v>
      </c>
      <c r="F5" s="19">
        <v>60000</v>
      </c>
      <c r="G5" s="16">
        <f t="shared" si="1"/>
        <v>100</v>
      </c>
      <c r="H5" s="16">
        <v>60000</v>
      </c>
      <c r="I5" s="16">
        <f t="shared" si="2"/>
        <v>100</v>
      </c>
      <c r="J5" s="16">
        <f t="shared" si="3"/>
        <v>60000</v>
      </c>
      <c r="K5" s="16">
        <f t="shared" si="3"/>
        <v>100</v>
      </c>
      <c r="L5" s="70">
        <v>60000</v>
      </c>
      <c r="M5" s="73">
        <v>100</v>
      </c>
      <c r="N5" s="73">
        <v>60000</v>
      </c>
      <c r="O5" s="73">
        <f t="shared" ref="O5:O9" si="6">(N5/L5)*100</f>
        <v>100</v>
      </c>
      <c r="P5" s="72">
        <v>60000</v>
      </c>
      <c r="Q5" s="71">
        <f t="shared" si="4"/>
        <v>100</v>
      </c>
      <c r="R5" s="72">
        <f t="shared" si="5"/>
        <v>60000</v>
      </c>
      <c r="S5" s="72">
        <f t="shared" si="5"/>
        <v>100</v>
      </c>
    </row>
    <row r="6" spans="1:44" ht="63.95" customHeight="1" thickBot="1" x14ac:dyDescent="0.55000000000000004">
      <c r="A6" s="31" t="s">
        <v>176</v>
      </c>
      <c r="B6" s="25" t="s">
        <v>264</v>
      </c>
      <c r="C6" s="25">
        <v>10250</v>
      </c>
      <c r="D6" s="19">
        <v>10500</v>
      </c>
      <c r="E6" s="16">
        <f t="shared" si="0"/>
        <v>102.4390243902439</v>
      </c>
      <c r="F6" s="19">
        <v>11300</v>
      </c>
      <c r="G6" s="16">
        <f t="shared" si="1"/>
        <v>107.61904761904762</v>
      </c>
      <c r="H6" s="16">
        <v>11500</v>
      </c>
      <c r="I6" s="16">
        <f t="shared" si="2"/>
        <v>101.76991150442478</v>
      </c>
      <c r="J6" s="16">
        <f t="shared" si="3"/>
        <v>11100</v>
      </c>
      <c r="K6" s="16">
        <f t="shared" si="3"/>
        <v>103.94266117123875</v>
      </c>
      <c r="L6" s="70">
        <v>12167</v>
      </c>
      <c r="M6" s="73">
        <v>105.80000000000001</v>
      </c>
      <c r="N6" s="73">
        <v>12500</v>
      </c>
      <c r="O6" s="73">
        <f t="shared" si="6"/>
        <v>102.73691131749815</v>
      </c>
      <c r="P6" s="72">
        <v>12500</v>
      </c>
      <c r="Q6" s="71">
        <f t="shared" si="4"/>
        <v>100</v>
      </c>
      <c r="R6" s="72">
        <f t="shared" si="5"/>
        <v>12389</v>
      </c>
      <c r="S6" s="72">
        <f t="shared" si="5"/>
        <v>102.84563710583272</v>
      </c>
    </row>
    <row r="7" spans="1:44" ht="63.95" customHeight="1" thickBot="1" x14ac:dyDescent="0.55000000000000004">
      <c r="A7" s="31" t="s">
        <v>54</v>
      </c>
      <c r="B7" s="25" t="s">
        <v>240</v>
      </c>
      <c r="C7" s="25">
        <v>4000</v>
      </c>
      <c r="D7" s="19">
        <v>4000</v>
      </c>
      <c r="E7" s="16">
        <f t="shared" si="0"/>
        <v>100</v>
      </c>
      <c r="F7" s="19">
        <v>4700</v>
      </c>
      <c r="G7" s="16">
        <f t="shared" si="1"/>
        <v>117.5</v>
      </c>
      <c r="H7" s="16">
        <v>4833</v>
      </c>
      <c r="I7" s="16">
        <f>(H7/F7)*100</f>
        <v>102.82978723404254</v>
      </c>
      <c r="J7" s="16">
        <f t="shared" si="3"/>
        <v>4511</v>
      </c>
      <c r="K7" s="16">
        <f t="shared" si="3"/>
        <v>106.77659574468085</v>
      </c>
      <c r="L7" s="70">
        <v>4500</v>
      </c>
      <c r="M7" s="73">
        <v>93.109869646182503</v>
      </c>
      <c r="N7" s="73">
        <v>4500</v>
      </c>
      <c r="O7" s="73">
        <f>(N7/L7)*100</f>
        <v>100</v>
      </c>
      <c r="P7" s="72">
        <v>4500</v>
      </c>
      <c r="Q7" s="71">
        <f t="shared" si="4"/>
        <v>100</v>
      </c>
      <c r="R7" s="72">
        <f t="shared" si="5"/>
        <v>4500</v>
      </c>
      <c r="S7" s="72">
        <f t="shared" si="5"/>
        <v>97.703289882060844</v>
      </c>
    </row>
    <row r="8" spans="1:44" ht="63.95" customHeight="1" thickBot="1" x14ac:dyDescent="0.55000000000000004">
      <c r="A8" s="31" t="s">
        <v>191</v>
      </c>
      <c r="B8" s="25" t="s">
        <v>240</v>
      </c>
      <c r="C8" s="25">
        <v>4500</v>
      </c>
      <c r="D8" s="19">
        <v>4750</v>
      </c>
      <c r="E8" s="16">
        <f t="shared" si="0"/>
        <v>105.55555555555556</v>
      </c>
      <c r="F8" s="19">
        <v>6000</v>
      </c>
      <c r="G8" s="16">
        <f t="shared" si="1"/>
        <v>126.31578947368421</v>
      </c>
      <c r="H8" s="16">
        <v>5666</v>
      </c>
      <c r="I8" s="16">
        <f t="shared" si="2"/>
        <v>94.433333333333337</v>
      </c>
      <c r="J8" s="16">
        <f t="shared" si="3"/>
        <v>5472</v>
      </c>
      <c r="K8" s="16">
        <f t="shared" si="3"/>
        <v>108.7682261208577</v>
      </c>
      <c r="L8" s="70">
        <v>5000</v>
      </c>
      <c r="M8" s="73">
        <v>88.245675961877865</v>
      </c>
      <c r="N8" s="73">
        <v>5000</v>
      </c>
      <c r="O8" s="73">
        <f t="shared" si="6"/>
        <v>100</v>
      </c>
      <c r="P8" s="72">
        <v>5000</v>
      </c>
      <c r="Q8" s="71">
        <f t="shared" si="4"/>
        <v>100</v>
      </c>
      <c r="R8" s="72">
        <f t="shared" si="5"/>
        <v>5000</v>
      </c>
      <c r="S8" s="72">
        <f t="shared" si="5"/>
        <v>96.081891987292622</v>
      </c>
    </row>
    <row r="9" spans="1:44" ht="63.95" customHeight="1" thickBot="1" x14ac:dyDescent="0.55000000000000004">
      <c r="A9" s="31" t="s">
        <v>220</v>
      </c>
      <c r="B9" s="25" t="s">
        <v>264</v>
      </c>
      <c r="C9" s="25">
        <v>3750</v>
      </c>
      <c r="D9" s="19">
        <v>4100</v>
      </c>
      <c r="E9" s="16">
        <f t="shared" si="0"/>
        <v>109.33333333333333</v>
      </c>
      <c r="F9" s="19">
        <v>3800</v>
      </c>
      <c r="G9" s="16">
        <f t="shared" si="1"/>
        <v>92.682926829268297</v>
      </c>
      <c r="H9" s="16">
        <v>4000</v>
      </c>
      <c r="I9" s="16">
        <f t="shared" si="2"/>
        <v>105.26315789473684</v>
      </c>
      <c r="J9" s="16">
        <f t="shared" si="3"/>
        <v>3966.6666666666665</v>
      </c>
      <c r="K9" s="16">
        <f t="shared" si="3"/>
        <v>102.42647268577947</v>
      </c>
      <c r="L9" s="70">
        <v>4000</v>
      </c>
      <c r="M9" s="73">
        <v>100</v>
      </c>
      <c r="N9" s="73">
        <v>4000</v>
      </c>
      <c r="O9" s="73">
        <f t="shared" si="6"/>
        <v>100</v>
      </c>
      <c r="P9" s="72">
        <v>4500</v>
      </c>
      <c r="Q9" s="71">
        <f t="shared" si="4"/>
        <v>112.5</v>
      </c>
      <c r="R9" s="72">
        <f t="shared" si="5"/>
        <v>4166.666666666667</v>
      </c>
      <c r="S9" s="72">
        <f t="shared" si="5"/>
        <v>104.16666666666667</v>
      </c>
    </row>
    <row r="10" spans="1:44" ht="63.95" customHeight="1" thickBot="1" x14ac:dyDescent="0.55000000000000004">
      <c r="A10" s="114" t="s">
        <v>13</v>
      </c>
      <c r="B10" s="115"/>
      <c r="C10" s="45">
        <f>SUM(C4:C9)</f>
        <v>83900</v>
      </c>
      <c r="D10" s="45">
        <f>SUM(D4:D9)</f>
        <v>84800</v>
      </c>
      <c r="E10" s="46">
        <f t="shared" si="0"/>
        <v>101.07270560190705</v>
      </c>
      <c r="F10" s="46">
        <f>SUM(F4:F9)</f>
        <v>87300</v>
      </c>
      <c r="G10" s="46">
        <f>(F10/D10)*100</f>
        <v>102.94811320754718</v>
      </c>
      <c r="H10" s="46">
        <f>SUM(H4:H9)</f>
        <v>87499</v>
      </c>
      <c r="I10" s="46">
        <f>(H10/F10)*100</f>
        <v>100.22794959908362</v>
      </c>
      <c r="J10" s="46">
        <f t="shared" si="3"/>
        <v>86533</v>
      </c>
      <c r="K10" s="46">
        <f t="shared" si="3"/>
        <v>101.41625613617929</v>
      </c>
      <c r="L10" s="74">
        <v>87167</v>
      </c>
      <c r="M10" s="74">
        <v>99.620567092195344</v>
      </c>
      <c r="N10" s="74">
        <f>SUM(N4:N9)</f>
        <v>87333</v>
      </c>
      <c r="O10" s="74">
        <f>(N10/L10)*100</f>
        <v>100.19043904229812</v>
      </c>
      <c r="P10" s="75">
        <f>SUM(P4:P9)</f>
        <v>88000</v>
      </c>
      <c r="Q10" s="76">
        <f t="shared" si="4"/>
        <v>100.7637433730663</v>
      </c>
      <c r="R10" s="75">
        <f t="shared" si="5"/>
        <v>87500</v>
      </c>
      <c r="S10" s="75">
        <f t="shared" si="5"/>
        <v>100.19158316918659</v>
      </c>
    </row>
    <row r="11" spans="1:44" ht="63.95" customHeight="1" thickBot="1" x14ac:dyDescent="0.55000000000000004">
      <c r="A11" s="119" t="s">
        <v>97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</row>
    <row r="12" spans="1:44" ht="63.95" customHeight="1" thickBot="1" x14ac:dyDescent="0.55000000000000004">
      <c r="A12" s="31" t="s">
        <v>266</v>
      </c>
      <c r="B12" s="25" t="s">
        <v>240</v>
      </c>
      <c r="C12" s="25">
        <v>400</v>
      </c>
      <c r="D12" s="19">
        <v>400</v>
      </c>
      <c r="E12" s="16">
        <f t="shared" ref="E12:E22" si="7">(D12/C12)*100</f>
        <v>100</v>
      </c>
      <c r="F12" s="19">
        <v>400</v>
      </c>
      <c r="G12" s="16">
        <f t="shared" ref="G12:G23" si="8">(F12/D12)*100</f>
        <v>100</v>
      </c>
      <c r="H12" s="16">
        <v>400</v>
      </c>
      <c r="I12" s="16">
        <f t="shared" ref="I12:I23" si="9">(H12/F12)*100</f>
        <v>100</v>
      </c>
      <c r="J12" s="16">
        <f t="shared" ref="J12:K23" si="10">(D12+F12+H12)/3</f>
        <v>400</v>
      </c>
      <c r="K12" s="16">
        <f t="shared" si="10"/>
        <v>100</v>
      </c>
      <c r="L12" s="70">
        <v>400</v>
      </c>
      <c r="M12" s="73">
        <v>100</v>
      </c>
      <c r="N12" s="73">
        <v>400</v>
      </c>
      <c r="O12" s="73">
        <f t="shared" ref="O12:O23" si="11">(N12/L12)*100</f>
        <v>100</v>
      </c>
      <c r="P12" s="72">
        <v>400</v>
      </c>
      <c r="Q12" s="71">
        <f t="shared" ref="Q12:Q23" si="12">(P12/N12)*100</f>
        <v>100</v>
      </c>
      <c r="R12" s="72">
        <f t="shared" ref="R12:S23" si="13">(L12+N12+P12)/3</f>
        <v>400</v>
      </c>
      <c r="S12" s="72">
        <f t="shared" si="13"/>
        <v>100</v>
      </c>
    </row>
    <row r="13" spans="1:44" ht="63.95" customHeight="1" thickBot="1" x14ac:dyDescent="0.55000000000000004">
      <c r="A13" s="31" t="s">
        <v>175</v>
      </c>
      <c r="B13" s="25" t="s">
        <v>240</v>
      </c>
      <c r="C13" s="25">
        <v>33250</v>
      </c>
      <c r="D13" s="19">
        <v>33250</v>
      </c>
      <c r="E13" s="16">
        <f>(D13/C13)*100</f>
        <v>100</v>
      </c>
      <c r="F13" s="19">
        <v>45000</v>
      </c>
      <c r="G13" s="16">
        <f>(F13/D13)*100</f>
        <v>135.33834586466165</v>
      </c>
      <c r="H13" s="16">
        <v>45000</v>
      </c>
      <c r="I13" s="16">
        <f t="shared" si="9"/>
        <v>100</v>
      </c>
      <c r="J13" s="16">
        <f t="shared" si="10"/>
        <v>41083.333333333336</v>
      </c>
      <c r="K13" s="16">
        <f t="shared" si="10"/>
        <v>111.77944862155387</v>
      </c>
      <c r="L13" s="70">
        <v>46000</v>
      </c>
      <c r="M13" s="73">
        <v>102.22222222222221</v>
      </c>
      <c r="N13" s="73">
        <v>47000</v>
      </c>
      <c r="O13" s="73">
        <f t="shared" si="11"/>
        <v>102.17391304347827</v>
      </c>
      <c r="P13" s="72">
        <v>48000</v>
      </c>
      <c r="Q13" s="71">
        <f t="shared" si="12"/>
        <v>102.12765957446808</v>
      </c>
      <c r="R13" s="72">
        <f t="shared" si="13"/>
        <v>47000</v>
      </c>
      <c r="S13" s="72">
        <f t="shared" si="13"/>
        <v>102.17459828005617</v>
      </c>
    </row>
    <row r="14" spans="1:44" ht="63.95" customHeight="1" thickBot="1" x14ac:dyDescent="0.55000000000000004">
      <c r="A14" s="31" t="s">
        <v>221</v>
      </c>
      <c r="B14" s="25" t="s">
        <v>240</v>
      </c>
      <c r="C14" s="25">
        <v>11650</v>
      </c>
      <c r="D14" s="19">
        <v>11850</v>
      </c>
      <c r="E14" s="16">
        <f t="shared" ref="E14:E19" si="14">(D14/C14)*100</f>
        <v>101.71673819742489</v>
      </c>
      <c r="F14" s="19">
        <v>12000</v>
      </c>
      <c r="G14" s="16">
        <f t="shared" ref="G14:G19" si="15">(F14/D14)*100</f>
        <v>101.26582278481013</v>
      </c>
      <c r="H14" s="16">
        <v>11300</v>
      </c>
      <c r="I14" s="16">
        <f t="shared" si="9"/>
        <v>94.166666666666671</v>
      </c>
      <c r="J14" s="16">
        <f t="shared" si="10"/>
        <v>11716.666666666666</v>
      </c>
      <c r="K14" s="16">
        <f t="shared" si="10"/>
        <v>99.049742549633891</v>
      </c>
      <c r="L14" s="70">
        <v>11000</v>
      </c>
      <c r="M14" s="73">
        <v>97.345132743362825</v>
      </c>
      <c r="N14" s="73">
        <v>10200</v>
      </c>
      <c r="O14" s="73">
        <f t="shared" si="11"/>
        <v>92.72727272727272</v>
      </c>
      <c r="P14" s="72">
        <v>10000</v>
      </c>
      <c r="Q14" s="71">
        <f t="shared" si="12"/>
        <v>98.039215686274503</v>
      </c>
      <c r="R14" s="72">
        <f t="shared" si="13"/>
        <v>10400</v>
      </c>
      <c r="S14" s="72">
        <f t="shared" si="13"/>
        <v>96.037207052303344</v>
      </c>
    </row>
    <row r="15" spans="1:44" ht="63.95" customHeight="1" thickBot="1" x14ac:dyDescent="0.55000000000000004">
      <c r="A15" s="31" t="s">
        <v>222</v>
      </c>
      <c r="B15" s="25" t="s">
        <v>240</v>
      </c>
      <c r="C15" s="25">
        <v>6725</v>
      </c>
      <c r="D15" s="19">
        <v>6800</v>
      </c>
      <c r="E15" s="16">
        <f t="shared" si="14"/>
        <v>101.11524163568772</v>
      </c>
      <c r="F15" s="19">
        <v>8000</v>
      </c>
      <c r="G15" s="16">
        <f t="shared" si="15"/>
        <v>117.64705882352942</v>
      </c>
      <c r="H15" s="16">
        <v>8000</v>
      </c>
      <c r="I15" s="16">
        <f t="shared" si="9"/>
        <v>100</v>
      </c>
      <c r="J15" s="16">
        <f t="shared" si="10"/>
        <v>7600</v>
      </c>
      <c r="K15" s="16">
        <f t="shared" si="10"/>
        <v>106.25410015307239</v>
      </c>
      <c r="L15" s="70">
        <v>8600</v>
      </c>
      <c r="M15" s="73">
        <v>107.5</v>
      </c>
      <c r="N15" s="73">
        <v>9100</v>
      </c>
      <c r="O15" s="73">
        <f t="shared" si="11"/>
        <v>105.81395348837211</v>
      </c>
      <c r="P15" s="72">
        <v>9000</v>
      </c>
      <c r="Q15" s="71">
        <f t="shared" si="12"/>
        <v>98.901098901098905</v>
      </c>
      <c r="R15" s="72">
        <f t="shared" si="13"/>
        <v>8900</v>
      </c>
      <c r="S15" s="72">
        <f t="shared" si="13"/>
        <v>104.07168412982367</v>
      </c>
    </row>
    <row r="16" spans="1:44" ht="63.95" customHeight="1" thickBot="1" x14ac:dyDescent="0.55000000000000004">
      <c r="A16" s="31" t="s">
        <v>223</v>
      </c>
      <c r="B16" s="25" t="s">
        <v>240</v>
      </c>
      <c r="C16" s="25">
        <v>6500</v>
      </c>
      <c r="D16" s="19">
        <v>6700</v>
      </c>
      <c r="E16" s="16">
        <f t="shared" si="14"/>
        <v>103.07692307692307</v>
      </c>
      <c r="F16" s="19">
        <v>6800</v>
      </c>
      <c r="G16" s="16">
        <f t="shared" si="15"/>
        <v>101.49253731343283</v>
      </c>
      <c r="H16" s="16">
        <v>6700</v>
      </c>
      <c r="I16" s="16">
        <f t="shared" si="9"/>
        <v>98.529411764705884</v>
      </c>
      <c r="J16" s="16">
        <f t="shared" si="10"/>
        <v>6733.333333333333</v>
      </c>
      <c r="K16" s="16">
        <f t="shared" si="10"/>
        <v>101.03295738502061</v>
      </c>
      <c r="L16" s="70">
        <v>7500</v>
      </c>
      <c r="M16" s="73">
        <v>111.94029850746267</v>
      </c>
      <c r="N16" s="73">
        <v>8000</v>
      </c>
      <c r="O16" s="73">
        <f t="shared" si="11"/>
        <v>106.66666666666667</v>
      </c>
      <c r="P16" s="72">
        <v>7833</v>
      </c>
      <c r="Q16" s="71">
        <f t="shared" si="12"/>
        <v>97.912500000000009</v>
      </c>
      <c r="R16" s="72">
        <f t="shared" si="13"/>
        <v>7777.666666666667</v>
      </c>
      <c r="S16" s="72">
        <f t="shared" si="13"/>
        <v>105.50648839137646</v>
      </c>
    </row>
    <row r="17" spans="1:23" ht="63.95" customHeight="1" thickBot="1" x14ac:dyDescent="0.55000000000000004">
      <c r="A17" s="31" t="s">
        <v>224</v>
      </c>
      <c r="B17" s="25" t="s">
        <v>240</v>
      </c>
      <c r="C17" s="25">
        <v>4450</v>
      </c>
      <c r="D17" s="19">
        <v>4450</v>
      </c>
      <c r="E17" s="16">
        <f t="shared" si="14"/>
        <v>100</v>
      </c>
      <c r="F17" s="19">
        <v>4800</v>
      </c>
      <c r="G17" s="16">
        <f t="shared" si="15"/>
        <v>107.86516853932584</v>
      </c>
      <c r="H17" s="16">
        <v>4800</v>
      </c>
      <c r="I17" s="16">
        <f t="shared" si="9"/>
        <v>100</v>
      </c>
      <c r="J17" s="16">
        <f t="shared" si="10"/>
        <v>4683.333333333333</v>
      </c>
      <c r="K17" s="16">
        <f t="shared" si="10"/>
        <v>102.62172284644195</v>
      </c>
      <c r="L17" s="70">
        <v>4667</v>
      </c>
      <c r="M17" s="73">
        <v>97.229166666666671</v>
      </c>
      <c r="N17" s="73">
        <v>4400</v>
      </c>
      <c r="O17" s="73">
        <f t="shared" si="11"/>
        <v>94.278980072851937</v>
      </c>
      <c r="P17" s="72">
        <v>4800</v>
      </c>
      <c r="Q17" s="71">
        <f t="shared" si="12"/>
        <v>109.09090909090908</v>
      </c>
      <c r="R17" s="72">
        <f t="shared" si="13"/>
        <v>4622.333333333333</v>
      </c>
      <c r="S17" s="72">
        <f t="shared" si="13"/>
        <v>100.19968527680923</v>
      </c>
    </row>
    <row r="18" spans="1:23" ht="63.95" customHeight="1" thickBot="1" x14ac:dyDescent="0.55000000000000004">
      <c r="A18" s="31" t="s">
        <v>225</v>
      </c>
      <c r="B18" s="25" t="s">
        <v>267</v>
      </c>
      <c r="C18" s="25">
        <v>700</v>
      </c>
      <c r="D18" s="34">
        <v>700</v>
      </c>
      <c r="E18" s="16">
        <f t="shared" si="14"/>
        <v>100</v>
      </c>
      <c r="F18" s="19">
        <v>800</v>
      </c>
      <c r="G18" s="16">
        <f t="shared" si="15"/>
        <v>114.28571428571428</v>
      </c>
      <c r="H18" s="16">
        <v>800</v>
      </c>
      <c r="I18" s="16">
        <f t="shared" si="9"/>
        <v>100</v>
      </c>
      <c r="J18" s="16">
        <f t="shared" si="10"/>
        <v>766.66666666666663</v>
      </c>
      <c r="K18" s="16">
        <f t="shared" si="10"/>
        <v>104.76190476190476</v>
      </c>
      <c r="L18" s="70">
        <v>800</v>
      </c>
      <c r="M18" s="73">
        <v>100</v>
      </c>
      <c r="N18" s="73">
        <v>800</v>
      </c>
      <c r="O18" s="73">
        <f t="shared" si="11"/>
        <v>100</v>
      </c>
      <c r="P18" s="72">
        <v>800</v>
      </c>
      <c r="Q18" s="71">
        <f t="shared" si="12"/>
        <v>100</v>
      </c>
      <c r="R18" s="72">
        <f t="shared" si="13"/>
        <v>800</v>
      </c>
      <c r="S18" s="72">
        <f t="shared" si="13"/>
        <v>100</v>
      </c>
    </row>
    <row r="19" spans="1:23" ht="63.95" customHeight="1" thickBot="1" x14ac:dyDescent="0.55000000000000004">
      <c r="A19" s="31" t="s">
        <v>226</v>
      </c>
      <c r="B19" s="25" t="s">
        <v>268</v>
      </c>
      <c r="C19" s="25">
        <v>200</v>
      </c>
      <c r="D19" s="19">
        <v>200</v>
      </c>
      <c r="E19" s="16">
        <f t="shared" si="14"/>
        <v>100</v>
      </c>
      <c r="F19" s="19">
        <v>250</v>
      </c>
      <c r="G19" s="16">
        <f t="shared" si="15"/>
        <v>125</v>
      </c>
      <c r="H19" s="16">
        <v>250</v>
      </c>
      <c r="I19" s="16">
        <f t="shared" si="9"/>
        <v>100</v>
      </c>
      <c r="J19" s="16">
        <f t="shared" si="10"/>
        <v>233.33333333333334</v>
      </c>
      <c r="K19" s="16">
        <f t="shared" si="10"/>
        <v>108.33333333333333</v>
      </c>
      <c r="L19" s="70">
        <v>250</v>
      </c>
      <c r="M19" s="73">
        <v>100</v>
      </c>
      <c r="N19" s="73">
        <v>250</v>
      </c>
      <c r="O19" s="73">
        <f t="shared" si="11"/>
        <v>100</v>
      </c>
      <c r="P19" s="72">
        <v>250</v>
      </c>
      <c r="Q19" s="71">
        <f t="shared" si="12"/>
        <v>100</v>
      </c>
      <c r="R19" s="72">
        <f t="shared" si="13"/>
        <v>250</v>
      </c>
      <c r="S19" s="72">
        <f t="shared" si="13"/>
        <v>100</v>
      </c>
    </row>
    <row r="20" spans="1:23" ht="63.95" customHeight="1" thickBot="1" x14ac:dyDescent="0.55000000000000004">
      <c r="A20" s="31" t="s">
        <v>227</v>
      </c>
      <c r="B20" s="25" t="s">
        <v>240</v>
      </c>
      <c r="C20" s="25">
        <v>6000</v>
      </c>
      <c r="D20" s="19">
        <v>6250</v>
      </c>
      <c r="E20" s="16">
        <f t="shared" si="7"/>
        <v>104.16666666666667</v>
      </c>
      <c r="F20" s="19">
        <v>6500</v>
      </c>
      <c r="G20" s="16">
        <f t="shared" si="8"/>
        <v>104</v>
      </c>
      <c r="H20" s="16">
        <v>6500</v>
      </c>
      <c r="I20" s="16">
        <f t="shared" si="9"/>
        <v>100</v>
      </c>
      <c r="J20" s="16">
        <f t="shared" si="10"/>
        <v>6416.666666666667</v>
      </c>
      <c r="K20" s="16">
        <f t="shared" si="10"/>
        <v>102.72222222222223</v>
      </c>
      <c r="L20" s="70">
        <v>6500</v>
      </c>
      <c r="M20" s="73">
        <v>100</v>
      </c>
      <c r="N20" s="73">
        <v>6700</v>
      </c>
      <c r="O20" s="73">
        <f t="shared" si="11"/>
        <v>103.07692307692307</v>
      </c>
      <c r="P20" s="72">
        <v>6500</v>
      </c>
      <c r="Q20" s="71">
        <f t="shared" si="12"/>
        <v>97.014925373134332</v>
      </c>
      <c r="R20" s="72">
        <f t="shared" si="13"/>
        <v>6566.666666666667</v>
      </c>
      <c r="S20" s="72">
        <f t="shared" si="13"/>
        <v>100.03061615001913</v>
      </c>
    </row>
    <row r="21" spans="1:23" ht="63.95" customHeight="1" thickBot="1" x14ac:dyDescent="0.55000000000000004">
      <c r="A21" s="31" t="s">
        <v>228</v>
      </c>
      <c r="B21" s="25" t="s">
        <v>240</v>
      </c>
      <c r="C21" s="25">
        <v>5125</v>
      </c>
      <c r="D21" s="19">
        <v>5600</v>
      </c>
      <c r="E21" s="16">
        <f t="shared" si="7"/>
        <v>109.26829268292684</v>
      </c>
      <c r="F21" s="19">
        <v>5400</v>
      </c>
      <c r="G21" s="16">
        <f t="shared" si="8"/>
        <v>96.428571428571431</v>
      </c>
      <c r="H21" s="16">
        <v>5300</v>
      </c>
      <c r="I21" s="16">
        <f t="shared" si="9"/>
        <v>98.148148148148152</v>
      </c>
      <c r="J21" s="16">
        <f t="shared" si="10"/>
        <v>5433.333333333333</v>
      </c>
      <c r="K21" s="16">
        <f t="shared" si="10"/>
        <v>101.28167075321547</v>
      </c>
      <c r="L21" s="70">
        <v>5200</v>
      </c>
      <c r="M21" s="73">
        <v>98.113207547169807</v>
      </c>
      <c r="N21" s="73">
        <v>5200</v>
      </c>
      <c r="O21" s="73">
        <f t="shared" si="11"/>
        <v>100</v>
      </c>
      <c r="P21" s="72">
        <v>5466</v>
      </c>
      <c r="Q21" s="71">
        <f t="shared" si="12"/>
        <v>105.11538461538461</v>
      </c>
      <c r="R21" s="72">
        <f t="shared" si="13"/>
        <v>5288.666666666667</v>
      </c>
      <c r="S21" s="72">
        <f t="shared" si="13"/>
        <v>101.07619738751812</v>
      </c>
    </row>
    <row r="22" spans="1:23" ht="63.95" customHeight="1" thickBot="1" x14ac:dyDescent="0.55000000000000004">
      <c r="A22" s="31" t="s">
        <v>229</v>
      </c>
      <c r="B22" s="25" t="s">
        <v>240</v>
      </c>
      <c r="C22" s="25">
        <v>4000</v>
      </c>
      <c r="D22" s="19">
        <v>4000</v>
      </c>
      <c r="E22" s="16">
        <f t="shared" si="7"/>
        <v>100</v>
      </c>
      <c r="F22" s="19">
        <v>4000</v>
      </c>
      <c r="G22" s="16">
        <f t="shared" si="8"/>
        <v>100</v>
      </c>
      <c r="H22" s="16">
        <v>4000</v>
      </c>
      <c r="I22" s="16">
        <f t="shared" si="9"/>
        <v>100</v>
      </c>
      <c r="J22" s="16">
        <f t="shared" si="10"/>
        <v>4000</v>
      </c>
      <c r="K22" s="16">
        <f t="shared" si="10"/>
        <v>100</v>
      </c>
      <c r="L22" s="70">
        <v>4000</v>
      </c>
      <c r="M22" s="73">
        <v>100</v>
      </c>
      <c r="N22" s="73">
        <v>4000</v>
      </c>
      <c r="O22" s="73">
        <f t="shared" si="11"/>
        <v>100</v>
      </c>
      <c r="P22" s="72">
        <v>4000</v>
      </c>
      <c r="Q22" s="71">
        <f t="shared" si="12"/>
        <v>100</v>
      </c>
      <c r="R22" s="72">
        <f t="shared" si="13"/>
        <v>4000</v>
      </c>
      <c r="S22" s="72">
        <f t="shared" si="13"/>
        <v>100</v>
      </c>
    </row>
    <row r="23" spans="1:23" ht="63.95" customHeight="1" thickBot="1" x14ac:dyDescent="0.55000000000000004">
      <c r="A23" s="121" t="s">
        <v>13</v>
      </c>
      <c r="B23" s="122"/>
      <c r="C23" s="46">
        <f>SUM(C12:C22)</f>
        <v>79000</v>
      </c>
      <c r="D23" s="46">
        <f>SUM(D12:D22)</f>
        <v>80200</v>
      </c>
      <c r="E23" s="46">
        <f>(D23/C23)*100</f>
        <v>101.51898734177216</v>
      </c>
      <c r="F23" s="46">
        <f>SUM(F12:F22)</f>
        <v>93950</v>
      </c>
      <c r="G23" s="46">
        <f t="shared" si="8"/>
        <v>117.14463840399003</v>
      </c>
      <c r="H23" s="46">
        <f>SUM(H12:H22)</f>
        <v>93050</v>
      </c>
      <c r="I23" s="46">
        <f t="shared" si="9"/>
        <v>99.042043640234169</v>
      </c>
      <c r="J23" s="46">
        <f t="shared" si="10"/>
        <v>89066.666666666672</v>
      </c>
      <c r="K23" s="46">
        <f t="shared" si="10"/>
        <v>105.90188979533212</v>
      </c>
      <c r="L23" s="74">
        <v>94917</v>
      </c>
      <c r="M23" s="74">
        <v>102.00644814615798</v>
      </c>
      <c r="N23" s="74">
        <f>SUM(N12:N22)</f>
        <v>96050</v>
      </c>
      <c r="O23" s="74">
        <f t="shared" si="11"/>
        <v>101.19367447348738</v>
      </c>
      <c r="P23" s="75">
        <f>SUM(P12:P22)</f>
        <v>97049</v>
      </c>
      <c r="Q23" s="76">
        <f t="shared" si="12"/>
        <v>101.04008328995316</v>
      </c>
      <c r="R23" s="75">
        <f t="shared" si="13"/>
        <v>96005.333333333328</v>
      </c>
      <c r="S23" s="75">
        <f t="shared" si="13"/>
        <v>101.41340196986617</v>
      </c>
    </row>
    <row r="24" spans="1:23" ht="63.95" customHeight="1" thickBot="1" x14ac:dyDescent="0.55000000000000004">
      <c r="A24" s="119" t="s">
        <v>287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</row>
    <row r="25" spans="1:23" ht="63.95" customHeight="1" thickBot="1" x14ac:dyDescent="0.55000000000000004">
      <c r="A25" s="77" t="s">
        <v>177</v>
      </c>
      <c r="B25" s="25" t="s">
        <v>240</v>
      </c>
      <c r="C25" s="25">
        <v>9000</v>
      </c>
      <c r="D25" s="19">
        <v>9000</v>
      </c>
      <c r="E25" s="16">
        <f t="shared" ref="E25:E29" si="16">(D25/C25)*100</f>
        <v>100</v>
      </c>
      <c r="F25" s="19">
        <v>9200</v>
      </c>
      <c r="G25" s="16">
        <f>(F25/D25)*100</f>
        <v>102.22222222222221</v>
      </c>
      <c r="H25" s="16">
        <v>9700</v>
      </c>
      <c r="I25" s="16">
        <f>(H25/F25)*100</f>
        <v>105.43478260869566</v>
      </c>
      <c r="J25" s="16">
        <f t="shared" ref="J25:K29" si="17">(D25+F25+H25)/3</f>
        <v>9300</v>
      </c>
      <c r="K25" s="16">
        <f t="shared" si="17"/>
        <v>102.55233494363931</v>
      </c>
      <c r="L25" s="70">
        <v>9800</v>
      </c>
      <c r="M25" s="73">
        <v>101.03092783505154</v>
      </c>
      <c r="N25" s="73">
        <v>9800</v>
      </c>
      <c r="O25" s="73">
        <f>(N25/L25)*100</f>
        <v>100</v>
      </c>
      <c r="P25" s="72">
        <v>9800</v>
      </c>
      <c r="Q25" s="71">
        <f>(P25/N25)*100</f>
        <v>100</v>
      </c>
      <c r="R25" s="72">
        <f t="shared" ref="R25:S29" si="18">(L25+N25+P25)/3</f>
        <v>9800</v>
      </c>
      <c r="S25" s="72">
        <f t="shared" si="18"/>
        <v>100.34364261168385</v>
      </c>
    </row>
    <row r="26" spans="1:23" ht="63.95" customHeight="1" thickBot="1" x14ac:dyDescent="0.55000000000000004">
      <c r="A26" s="77" t="s">
        <v>302</v>
      </c>
      <c r="B26" s="25" t="s">
        <v>240</v>
      </c>
      <c r="C26" s="25">
        <v>43875</v>
      </c>
      <c r="D26" s="19">
        <v>44375</v>
      </c>
      <c r="E26" s="16">
        <f t="shared" si="16"/>
        <v>101.13960113960114</v>
      </c>
      <c r="F26" s="19">
        <v>51300</v>
      </c>
      <c r="G26" s="16">
        <f>(F26/D26)*100</f>
        <v>115.6056338028169</v>
      </c>
      <c r="H26" s="16">
        <v>40000</v>
      </c>
      <c r="I26" s="16">
        <f>(H26/F26)*100</f>
        <v>77.972709551656919</v>
      </c>
      <c r="J26" s="16">
        <f t="shared" si="17"/>
        <v>45225</v>
      </c>
      <c r="K26" s="16">
        <f>(E26+G26+I26)/3</f>
        <v>98.239314831358328</v>
      </c>
      <c r="L26" s="70">
        <v>52000</v>
      </c>
      <c r="M26" s="73">
        <v>104</v>
      </c>
      <c r="N26" s="73">
        <v>52000</v>
      </c>
      <c r="O26" s="73">
        <f>(N26/L26)*100</f>
        <v>100</v>
      </c>
      <c r="P26" s="72">
        <v>58000</v>
      </c>
      <c r="Q26" s="71">
        <f>(P26/N26)*100</f>
        <v>111.53846153846155</v>
      </c>
      <c r="R26" s="72">
        <f t="shared" si="18"/>
        <v>54000</v>
      </c>
      <c r="S26" s="72">
        <f t="shared" si="18"/>
        <v>105.17948717948718</v>
      </c>
    </row>
    <row r="27" spans="1:23" ht="63.95" customHeight="1" thickBot="1" x14ac:dyDescent="0.55000000000000004">
      <c r="A27" s="77" t="s">
        <v>303</v>
      </c>
      <c r="B27" s="25"/>
      <c r="C27" s="25">
        <v>24000</v>
      </c>
      <c r="D27" s="70">
        <v>24000</v>
      </c>
      <c r="E27" s="16">
        <f t="shared" si="16"/>
        <v>100</v>
      </c>
      <c r="F27" s="70">
        <v>24000</v>
      </c>
      <c r="G27" s="16"/>
      <c r="H27" s="70">
        <v>24000</v>
      </c>
      <c r="I27" s="16">
        <f>(H27/F27)*100</f>
        <v>100</v>
      </c>
      <c r="J27" s="70">
        <v>24000</v>
      </c>
      <c r="K27" s="16">
        <f t="shared" ref="K27" si="19">(E27+G27+I27)/3</f>
        <v>66.666666666666671</v>
      </c>
      <c r="L27" s="70">
        <v>24000</v>
      </c>
      <c r="M27" s="73">
        <v>100</v>
      </c>
      <c r="N27" s="73">
        <v>24000</v>
      </c>
      <c r="O27" s="73">
        <f>(N27/L27)*100</f>
        <v>100</v>
      </c>
      <c r="P27" s="72">
        <v>24000</v>
      </c>
      <c r="Q27" s="71">
        <f>(P27/N27)*100</f>
        <v>100</v>
      </c>
      <c r="R27" s="72">
        <f t="shared" si="18"/>
        <v>24000</v>
      </c>
      <c r="S27" s="72">
        <f t="shared" si="18"/>
        <v>100</v>
      </c>
    </row>
    <row r="28" spans="1:23" ht="63.95" customHeight="1" thickBot="1" x14ac:dyDescent="0.55000000000000004">
      <c r="A28" s="31" t="s">
        <v>55</v>
      </c>
      <c r="B28" s="25" t="s">
        <v>240</v>
      </c>
      <c r="C28" s="25">
        <v>6000</v>
      </c>
      <c r="D28" s="19">
        <v>6000</v>
      </c>
      <c r="E28" s="16">
        <f t="shared" si="16"/>
        <v>100</v>
      </c>
      <c r="F28" s="19">
        <v>5800</v>
      </c>
      <c r="G28" s="16">
        <f>(F28/D28)*100</f>
        <v>96.666666666666671</v>
      </c>
      <c r="H28" s="16">
        <v>6000</v>
      </c>
      <c r="I28" s="16">
        <f>(H28/F28)*100</f>
        <v>103.44827586206897</v>
      </c>
      <c r="J28" s="16">
        <f t="shared" si="17"/>
        <v>5933.333333333333</v>
      </c>
      <c r="K28" s="16">
        <f t="shared" si="17"/>
        <v>100.03831417624521</v>
      </c>
      <c r="L28" s="70">
        <v>6000</v>
      </c>
      <c r="M28" s="73">
        <v>100</v>
      </c>
      <c r="N28" s="73">
        <v>6000</v>
      </c>
      <c r="O28" s="73">
        <f>(N28/L28)*100</f>
        <v>100</v>
      </c>
      <c r="P28" s="72">
        <v>6000</v>
      </c>
      <c r="Q28" s="71">
        <f>(P28/N28)*100</f>
        <v>100</v>
      </c>
      <c r="R28" s="72">
        <f t="shared" si="18"/>
        <v>6000</v>
      </c>
      <c r="S28" s="72">
        <f t="shared" si="18"/>
        <v>100</v>
      </c>
    </row>
    <row r="29" spans="1:23" ht="63.95" customHeight="1" thickBot="1" x14ac:dyDescent="0.55000000000000004">
      <c r="A29" s="116" t="s">
        <v>13</v>
      </c>
      <c r="B29" s="117"/>
      <c r="C29" s="32">
        <f>SUM(C25:C28)</f>
        <v>82875</v>
      </c>
      <c r="D29" s="32">
        <f>SUM(D25:D28)</f>
        <v>83375</v>
      </c>
      <c r="E29" s="15">
        <f t="shared" si="16"/>
        <v>100.60331825037707</v>
      </c>
      <c r="F29" s="15">
        <f>SUM(F25:F28)</f>
        <v>90300</v>
      </c>
      <c r="G29" s="15">
        <f>(F29/D29)*100</f>
        <v>108.30584707646176</v>
      </c>
      <c r="H29" s="15">
        <f>SUM(H25:H28)</f>
        <v>79700</v>
      </c>
      <c r="I29" s="15">
        <f>(H29/F29)*100</f>
        <v>88.261351052048724</v>
      </c>
      <c r="J29" s="15">
        <f>(D29+F29+H29)/3</f>
        <v>84458.333333333328</v>
      </c>
      <c r="K29" s="15">
        <f t="shared" si="17"/>
        <v>99.056838792962523</v>
      </c>
      <c r="L29" s="74">
        <v>67800</v>
      </c>
      <c r="M29" s="74">
        <v>103.19634703196347</v>
      </c>
      <c r="N29" s="74">
        <f>SUM(N25:N28)</f>
        <v>91800</v>
      </c>
      <c r="O29" s="74">
        <f>(N29/L29)*100</f>
        <v>135.39823008849558</v>
      </c>
      <c r="P29" s="75">
        <f>SUM(P25:P28)</f>
        <v>97800</v>
      </c>
      <c r="Q29" s="74">
        <f>(P29/N29)*100</f>
        <v>106.53594771241831</v>
      </c>
      <c r="R29" s="75">
        <f t="shared" si="18"/>
        <v>85800</v>
      </c>
      <c r="S29" s="75">
        <f t="shared" si="18"/>
        <v>115.04350827762579</v>
      </c>
    </row>
    <row r="30" spans="1:23" ht="63.95" customHeight="1" thickBot="1" x14ac:dyDescent="0.55000000000000004">
      <c r="A30" s="91" t="s">
        <v>56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</row>
    <row r="31" spans="1:23" ht="63.75" customHeight="1" thickBot="1" x14ac:dyDescent="0.55000000000000004">
      <c r="A31" s="31" t="s">
        <v>57</v>
      </c>
      <c r="B31" s="25" t="s">
        <v>269</v>
      </c>
      <c r="C31" s="25">
        <v>300</v>
      </c>
      <c r="D31" s="19">
        <v>300</v>
      </c>
      <c r="E31" s="16">
        <f>(D31/C31)*100</f>
        <v>100</v>
      </c>
      <c r="F31" s="19">
        <v>300</v>
      </c>
      <c r="G31" s="16">
        <f t="shared" ref="G31:G41" si="20">(F31/D31)*100</f>
        <v>100</v>
      </c>
      <c r="H31" s="16">
        <v>300</v>
      </c>
      <c r="I31" s="16">
        <f t="shared" ref="I31:I41" si="21">(H31/F31)*100</f>
        <v>100</v>
      </c>
      <c r="J31" s="16">
        <f t="shared" ref="J31:K41" si="22">(D31+F31+H31)/3</f>
        <v>300</v>
      </c>
      <c r="K31" s="16">
        <f>(E31+G31+I31)/3</f>
        <v>100</v>
      </c>
      <c r="L31" s="70">
        <v>300</v>
      </c>
      <c r="M31" s="73">
        <v>100</v>
      </c>
      <c r="N31" s="73">
        <v>300</v>
      </c>
      <c r="O31" s="73">
        <f t="shared" ref="O31:O41" si="23">(N31/L31)*100</f>
        <v>100</v>
      </c>
      <c r="P31" s="72">
        <v>400</v>
      </c>
      <c r="Q31" s="71">
        <f>(P31/N31)*100</f>
        <v>133.33333333333331</v>
      </c>
      <c r="R31" s="72">
        <f t="shared" ref="R31:S41" si="24">(L31+N31+P31)/3</f>
        <v>333.33333333333331</v>
      </c>
      <c r="S31" s="72">
        <f t="shared" si="24"/>
        <v>111.1111111111111</v>
      </c>
      <c r="W31" s="44" t="s">
        <v>148</v>
      </c>
    </row>
    <row r="32" spans="1:23" ht="63.75" customHeight="1" thickBot="1" x14ac:dyDescent="0.55000000000000004">
      <c r="A32" s="31" t="s">
        <v>230</v>
      </c>
      <c r="B32" s="25" t="s">
        <v>271</v>
      </c>
      <c r="C32" s="25">
        <v>400</v>
      </c>
      <c r="D32" s="19">
        <v>400</v>
      </c>
      <c r="E32" s="16">
        <f t="shared" ref="E32:E37" si="25">(D32/C32)*100</f>
        <v>100</v>
      </c>
      <c r="F32" s="19">
        <v>500</v>
      </c>
      <c r="G32" s="16">
        <f t="shared" si="20"/>
        <v>125</v>
      </c>
      <c r="H32" s="16">
        <v>500</v>
      </c>
      <c r="I32" s="16">
        <f t="shared" si="21"/>
        <v>100</v>
      </c>
      <c r="J32" s="16">
        <f t="shared" si="22"/>
        <v>466.66666666666669</v>
      </c>
      <c r="K32" s="16">
        <f t="shared" ref="K32:K37" si="26">(E32+G32+I32)/3</f>
        <v>108.33333333333333</v>
      </c>
      <c r="L32" s="70">
        <v>500</v>
      </c>
      <c r="M32" s="73">
        <v>100</v>
      </c>
      <c r="N32" s="73">
        <v>500</v>
      </c>
      <c r="O32" s="73">
        <f t="shared" si="23"/>
        <v>100</v>
      </c>
      <c r="P32" s="72">
        <v>500</v>
      </c>
      <c r="Q32" s="71">
        <f>(P32/N32)*100</f>
        <v>100</v>
      </c>
      <c r="R32" s="72">
        <f t="shared" si="24"/>
        <v>500</v>
      </c>
      <c r="S32" s="72">
        <f t="shared" si="24"/>
        <v>100</v>
      </c>
    </row>
    <row r="33" spans="1:19" ht="63.75" customHeight="1" thickBot="1" x14ac:dyDescent="0.55000000000000004">
      <c r="A33" s="31" t="s">
        <v>231</v>
      </c>
      <c r="B33" s="25" t="s">
        <v>270</v>
      </c>
      <c r="C33" s="25">
        <v>500</v>
      </c>
      <c r="D33" s="19">
        <v>500</v>
      </c>
      <c r="E33" s="16">
        <f t="shared" si="25"/>
        <v>100</v>
      </c>
      <c r="F33" s="19">
        <v>500</v>
      </c>
      <c r="G33" s="16">
        <f t="shared" si="20"/>
        <v>100</v>
      </c>
      <c r="H33" s="16">
        <v>500</v>
      </c>
      <c r="I33" s="16">
        <f t="shared" si="21"/>
        <v>100</v>
      </c>
      <c r="J33" s="16">
        <f t="shared" si="22"/>
        <v>500</v>
      </c>
      <c r="K33" s="16">
        <f t="shared" si="26"/>
        <v>100</v>
      </c>
      <c r="L33" s="70">
        <v>500</v>
      </c>
      <c r="M33" s="73">
        <v>100</v>
      </c>
      <c r="N33" s="73">
        <v>500</v>
      </c>
      <c r="O33" s="73">
        <f t="shared" si="23"/>
        <v>100</v>
      </c>
      <c r="P33" s="72">
        <v>500</v>
      </c>
      <c r="Q33" s="71">
        <f>(P33/N33)*100</f>
        <v>100</v>
      </c>
      <c r="R33" s="72">
        <f t="shared" si="24"/>
        <v>500</v>
      </c>
      <c r="S33" s="72">
        <f t="shared" si="24"/>
        <v>100</v>
      </c>
    </row>
    <row r="34" spans="1:19" ht="63.75" customHeight="1" thickBot="1" x14ac:dyDescent="0.55000000000000004">
      <c r="A34" s="31" t="s">
        <v>232</v>
      </c>
      <c r="B34" s="25" t="s">
        <v>272</v>
      </c>
      <c r="C34" s="25">
        <v>400</v>
      </c>
      <c r="D34" s="19">
        <v>400</v>
      </c>
      <c r="E34" s="16">
        <f t="shared" si="25"/>
        <v>100</v>
      </c>
      <c r="F34" s="19">
        <v>400</v>
      </c>
      <c r="G34" s="16">
        <f t="shared" si="20"/>
        <v>100</v>
      </c>
      <c r="H34" s="16">
        <v>400</v>
      </c>
      <c r="I34" s="16">
        <f t="shared" si="21"/>
        <v>100</v>
      </c>
      <c r="J34" s="16">
        <f t="shared" si="22"/>
        <v>400</v>
      </c>
      <c r="K34" s="16">
        <f t="shared" si="26"/>
        <v>100</v>
      </c>
      <c r="L34" s="70">
        <v>400</v>
      </c>
      <c r="M34" s="73">
        <v>100</v>
      </c>
      <c r="N34" s="73">
        <v>400</v>
      </c>
      <c r="O34" s="73">
        <f t="shared" si="23"/>
        <v>100</v>
      </c>
      <c r="P34" s="72">
        <v>400</v>
      </c>
      <c r="Q34" s="71">
        <f>(P34/N34)*100</f>
        <v>100</v>
      </c>
      <c r="R34" s="72">
        <f t="shared" si="24"/>
        <v>400</v>
      </c>
      <c r="S34" s="72">
        <f t="shared" si="24"/>
        <v>100</v>
      </c>
    </row>
    <row r="35" spans="1:19" ht="63.95" customHeight="1" thickBot="1" x14ac:dyDescent="0.55000000000000004">
      <c r="A35" s="31" t="s">
        <v>233</v>
      </c>
      <c r="B35" s="25" t="s">
        <v>272</v>
      </c>
      <c r="C35" s="25">
        <v>400</v>
      </c>
      <c r="D35" s="19">
        <v>400</v>
      </c>
      <c r="E35" s="16">
        <f t="shared" si="25"/>
        <v>100</v>
      </c>
      <c r="F35" s="19">
        <v>400</v>
      </c>
      <c r="G35" s="16">
        <f t="shared" si="20"/>
        <v>100</v>
      </c>
      <c r="H35" s="16">
        <v>400</v>
      </c>
      <c r="I35" s="16">
        <f t="shared" si="21"/>
        <v>100</v>
      </c>
      <c r="J35" s="16">
        <f t="shared" si="22"/>
        <v>400</v>
      </c>
      <c r="K35" s="16">
        <f t="shared" si="26"/>
        <v>100</v>
      </c>
      <c r="L35" s="70">
        <v>400</v>
      </c>
      <c r="M35" s="73">
        <v>100</v>
      </c>
      <c r="N35" s="73">
        <v>400</v>
      </c>
      <c r="O35" s="73">
        <f t="shared" si="23"/>
        <v>100</v>
      </c>
      <c r="P35" s="72">
        <v>400</v>
      </c>
      <c r="Q35" s="71">
        <f>(P35/N35)*100</f>
        <v>100</v>
      </c>
      <c r="R35" s="72">
        <f t="shared" si="24"/>
        <v>400</v>
      </c>
      <c r="S35" s="72">
        <f t="shared" si="24"/>
        <v>100</v>
      </c>
    </row>
    <row r="36" spans="1:19" ht="63.95" customHeight="1" thickBot="1" x14ac:dyDescent="0.55000000000000004">
      <c r="A36" s="31" t="s">
        <v>234</v>
      </c>
      <c r="B36" s="25" t="s">
        <v>273</v>
      </c>
      <c r="C36" s="25">
        <v>1000</v>
      </c>
      <c r="D36" s="19">
        <v>1000</v>
      </c>
      <c r="E36" s="16">
        <f t="shared" si="25"/>
        <v>100</v>
      </c>
      <c r="F36" s="19">
        <v>0</v>
      </c>
      <c r="G36" s="16">
        <f t="shared" si="20"/>
        <v>0</v>
      </c>
      <c r="H36" s="16">
        <v>0</v>
      </c>
      <c r="I36" s="16">
        <v>0</v>
      </c>
      <c r="J36" s="16">
        <f>(D36+F36+H36)/1</f>
        <v>1000</v>
      </c>
      <c r="K36" s="16">
        <f>(E36+G36+I36)/1</f>
        <v>100</v>
      </c>
      <c r="L36" s="70">
        <v>0</v>
      </c>
      <c r="M36" s="73">
        <v>0</v>
      </c>
      <c r="N36" s="73">
        <v>0</v>
      </c>
      <c r="O36" s="73">
        <v>0</v>
      </c>
      <c r="P36" s="72">
        <v>0</v>
      </c>
      <c r="Q36" s="71">
        <v>0</v>
      </c>
      <c r="R36" s="72">
        <f t="shared" si="24"/>
        <v>0</v>
      </c>
      <c r="S36" s="72">
        <f t="shared" si="24"/>
        <v>0</v>
      </c>
    </row>
    <row r="37" spans="1:19" ht="63.95" customHeight="1" thickBot="1" x14ac:dyDescent="0.55000000000000004">
      <c r="A37" s="31" t="s">
        <v>235</v>
      </c>
      <c r="B37" s="25" t="s">
        <v>274</v>
      </c>
      <c r="C37" s="25">
        <v>3500</v>
      </c>
      <c r="D37" s="34">
        <v>3500</v>
      </c>
      <c r="E37" s="16">
        <f t="shared" si="25"/>
        <v>100</v>
      </c>
      <c r="F37" s="19">
        <v>4360</v>
      </c>
      <c r="G37" s="16">
        <f t="shared" si="20"/>
        <v>124.57142857142858</v>
      </c>
      <c r="H37" s="16">
        <v>4566</v>
      </c>
      <c r="I37" s="16">
        <f t="shared" si="21"/>
        <v>104.72477064220183</v>
      </c>
      <c r="J37" s="16">
        <f>(D37+F37+H37)/1</f>
        <v>12426</v>
      </c>
      <c r="K37" s="16">
        <f t="shared" si="26"/>
        <v>109.76539973787681</v>
      </c>
      <c r="L37" s="70">
        <v>4900</v>
      </c>
      <c r="M37" s="73">
        <v>107.31493648707841</v>
      </c>
      <c r="N37" s="73">
        <v>4833</v>
      </c>
      <c r="O37" s="73">
        <f t="shared" si="23"/>
        <v>98.632653061224488</v>
      </c>
      <c r="P37" s="72">
        <v>4900</v>
      </c>
      <c r="Q37" s="71">
        <f>(P37/N37)*100</f>
        <v>101.38630250362093</v>
      </c>
      <c r="R37" s="72">
        <f t="shared" si="24"/>
        <v>4877.666666666667</v>
      </c>
      <c r="S37" s="72">
        <f t="shared" si="24"/>
        <v>102.44463068397461</v>
      </c>
    </row>
    <row r="38" spans="1:19" ht="63.95" customHeight="1" thickBot="1" x14ac:dyDescent="0.55000000000000004">
      <c r="A38" s="31" t="s">
        <v>236</v>
      </c>
      <c r="B38" s="25" t="s">
        <v>275</v>
      </c>
      <c r="C38" s="25">
        <v>6200</v>
      </c>
      <c r="D38" s="34">
        <v>6200</v>
      </c>
      <c r="E38" s="16">
        <f t="shared" ref="E38:E41" si="27">(D38/C38)*100</f>
        <v>100</v>
      </c>
      <c r="F38" s="19">
        <v>7300</v>
      </c>
      <c r="G38" s="16">
        <f t="shared" si="20"/>
        <v>117.74193548387098</v>
      </c>
      <c r="H38" s="16">
        <v>7300</v>
      </c>
      <c r="I38" s="16">
        <f t="shared" si="21"/>
        <v>100</v>
      </c>
      <c r="J38" s="16">
        <f t="shared" si="22"/>
        <v>6933.333333333333</v>
      </c>
      <c r="K38" s="16">
        <f t="shared" si="22"/>
        <v>105.91397849462366</v>
      </c>
      <c r="L38" s="70">
        <v>7600</v>
      </c>
      <c r="M38" s="73">
        <v>104.10958904109589</v>
      </c>
      <c r="N38" s="73">
        <v>7600</v>
      </c>
      <c r="O38" s="73">
        <f t="shared" si="23"/>
        <v>100</v>
      </c>
      <c r="P38" s="72">
        <v>7600</v>
      </c>
      <c r="Q38" s="71">
        <f>(P38/N38)*100</f>
        <v>100</v>
      </c>
      <c r="R38" s="72">
        <f t="shared" si="24"/>
        <v>7600</v>
      </c>
      <c r="S38" s="72">
        <f t="shared" si="24"/>
        <v>101.36986301369863</v>
      </c>
    </row>
    <row r="39" spans="1:19" ht="63.95" customHeight="1" thickBot="1" x14ac:dyDescent="0.55000000000000004">
      <c r="A39" s="31" t="s">
        <v>278</v>
      </c>
      <c r="B39" s="25" t="s">
        <v>276</v>
      </c>
      <c r="C39" s="25">
        <v>300</v>
      </c>
      <c r="D39" s="19">
        <v>300</v>
      </c>
      <c r="E39" s="16">
        <f t="shared" si="27"/>
        <v>100</v>
      </c>
      <c r="F39" s="19">
        <v>300</v>
      </c>
      <c r="G39" s="16">
        <f t="shared" si="20"/>
        <v>100</v>
      </c>
      <c r="H39" s="16">
        <v>300</v>
      </c>
      <c r="I39" s="16">
        <f t="shared" si="21"/>
        <v>100</v>
      </c>
      <c r="J39" s="16">
        <f t="shared" si="22"/>
        <v>300</v>
      </c>
      <c r="K39" s="16">
        <f t="shared" si="22"/>
        <v>100</v>
      </c>
      <c r="L39" s="70">
        <v>300</v>
      </c>
      <c r="M39" s="73">
        <v>100</v>
      </c>
      <c r="N39" s="73">
        <v>300</v>
      </c>
      <c r="O39" s="73">
        <f t="shared" si="23"/>
        <v>100</v>
      </c>
      <c r="P39" s="72">
        <v>400</v>
      </c>
      <c r="Q39" s="71">
        <f>(P39/N39)*100</f>
        <v>133.33333333333331</v>
      </c>
      <c r="R39" s="72">
        <f t="shared" si="24"/>
        <v>333.33333333333331</v>
      </c>
      <c r="S39" s="72">
        <f t="shared" si="24"/>
        <v>111.1111111111111</v>
      </c>
    </row>
    <row r="40" spans="1:19" ht="63.95" customHeight="1" thickBot="1" x14ac:dyDescent="0.55000000000000004">
      <c r="A40" s="31" t="s">
        <v>278</v>
      </c>
      <c r="B40" s="25" t="s">
        <v>277</v>
      </c>
      <c r="C40" s="25">
        <v>7200</v>
      </c>
      <c r="D40" s="19">
        <v>7200</v>
      </c>
      <c r="E40" s="16">
        <f t="shared" si="27"/>
        <v>100</v>
      </c>
      <c r="F40" s="19">
        <v>7200</v>
      </c>
      <c r="G40" s="16">
        <f t="shared" si="20"/>
        <v>100</v>
      </c>
      <c r="H40" s="16">
        <v>7000</v>
      </c>
      <c r="I40" s="16">
        <f t="shared" si="21"/>
        <v>97.222222222222214</v>
      </c>
      <c r="J40" s="16">
        <f t="shared" si="22"/>
        <v>7133.333333333333</v>
      </c>
      <c r="K40" s="16">
        <f t="shared" si="22"/>
        <v>99.074074074074076</v>
      </c>
      <c r="L40" s="70">
        <v>7000</v>
      </c>
      <c r="M40" s="73">
        <v>100</v>
      </c>
      <c r="N40" s="73">
        <v>7000</v>
      </c>
      <c r="O40" s="73">
        <f t="shared" si="23"/>
        <v>100</v>
      </c>
      <c r="P40" s="72">
        <v>7500</v>
      </c>
      <c r="Q40" s="71">
        <f>(P40/N40)*100</f>
        <v>107.14285714285714</v>
      </c>
      <c r="R40" s="72">
        <f t="shared" si="24"/>
        <v>7166.666666666667</v>
      </c>
      <c r="S40" s="72">
        <f t="shared" si="24"/>
        <v>102.38095238095237</v>
      </c>
    </row>
    <row r="41" spans="1:19" ht="63.95" customHeight="1" thickBot="1" x14ac:dyDescent="0.55000000000000004">
      <c r="A41" s="111" t="s">
        <v>13</v>
      </c>
      <c r="B41" s="94"/>
      <c r="C41" s="15">
        <f>SUM(C31:C40)</f>
        <v>20200</v>
      </c>
      <c r="D41" s="15">
        <f>SUM(D31:D40)</f>
        <v>20200</v>
      </c>
      <c r="E41" s="15">
        <f t="shared" si="27"/>
        <v>100</v>
      </c>
      <c r="F41" s="15">
        <f>SUM(F31:F40)</f>
        <v>21260</v>
      </c>
      <c r="G41" s="15">
        <f t="shared" si="20"/>
        <v>105.24752475247526</v>
      </c>
      <c r="H41" s="15">
        <f>SUM(H31:H40)</f>
        <v>21266</v>
      </c>
      <c r="I41" s="15">
        <f t="shared" si="21"/>
        <v>100.02822201317028</v>
      </c>
      <c r="J41" s="15">
        <f t="shared" si="22"/>
        <v>20908.666666666668</v>
      </c>
      <c r="K41" s="15">
        <f t="shared" si="22"/>
        <v>101.75858225521517</v>
      </c>
      <c r="L41" s="74">
        <v>21900</v>
      </c>
      <c r="M41" s="74">
        <v>102.98128467977052</v>
      </c>
      <c r="N41" s="74">
        <f>SUM(N31:N40)</f>
        <v>21833</v>
      </c>
      <c r="O41" s="74">
        <f t="shared" si="23"/>
        <v>99.694063926940629</v>
      </c>
      <c r="P41" s="75">
        <f>SUM(P31:P40)</f>
        <v>22600</v>
      </c>
      <c r="Q41" s="76">
        <f>(P41/N41)*100</f>
        <v>103.51303073329363</v>
      </c>
      <c r="R41" s="75">
        <f t="shared" si="24"/>
        <v>22111</v>
      </c>
      <c r="S41" s="75">
        <f t="shared" si="24"/>
        <v>102.06279311333493</v>
      </c>
    </row>
    <row r="42" spans="1:19" ht="63.95" customHeight="1" thickBot="1" x14ac:dyDescent="0.55000000000000004">
      <c r="A42" s="91" t="s">
        <v>58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</row>
    <row r="43" spans="1:19" ht="63.95" customHeight="1" thickBot="1" x14ac:dyDescent="0.55000000000000004">
      <c r="A43" s="31" t="s">
        <v>95</v>
      </c>
      <c r="B43" s="25" t="s">
        <v>279</v>
      </c>
      <c r="C43" s="25">
        <v>1700</v>
      </c>
      <c r="D43" s="19">
        <v>1700</v>
      </c>
      <c r="E43" s="16">
        <f>(D43/C43)*100</f>
        <v>100</v>
      </c>
      <c r="F43" s="19">
        <v>1800</v>
      </c>
      <c r="G43" s="16">
        <f>(F43/D43)*100</f>
        <v>105.88235294117648</v>
      </c>
      <c r="H43" s="16">
        <v>1800</v>
      </c>
      <c r="I43" s="16">
        <f>(H43/F43)*100</f>
        <v>100</v>
      </c>
      <c r="J43" s="16">
        <f t="shared" ref="J43:K46" si="28">(D43+F43+H43)/3</f>
        <v>1766.6666666666667</v>
      </c>
      <c r="K43" s="16">
        <f t="shared" si="28"/>
        <v>101.96078431372548</v>
      </c>
      <c r="L43" s="70">
        <v>1800</v>
      </c>
      <c r="M43" s="73">
        <v>100</v>
      </c>
      <c r="N43" s="73">
        <v>1800</v>
      </c>
      <c r="O43" s="73">
        <f>(N43/L43)*100</f>
        <v>100</v>
      </c>
      <c r="P43" s="72">
        <v>1800</v>
      </c>
      <c r="Q43" s="71">
        <f>(P43/N43)*100</f>
        <v>100</v>
      </c>
      <c r="R43" s="72">
        <f t="shared" ref="R43:S47" si="29">(L43+N43+P43)/3</f>
        <v>1800</v>
      </c>
      <c r="S43" s="72">
        <f t="shared" si="29"/>
        <v>100</v>
      </c>
    </row>
    <row r="44" spans="1:19" ht="63.95" customHeight="1" thickBot="1" x14ac:dyDescent="0.55000000000000004">
      <c r="A44" s="31" t="s">
        <v>238</v>
      </c>
      <c r="B44" s="25" t="s">
        <v>240</v>
      </c>
      <c r="C44" s="25">
        <v>12500</v>
      </c>
      <c r="D44" s="19">
        <v>12000</v>
      </c>
      <c r="E44" s="16">
        <f>(D44/C44)*100</f>
        <v>96</v>
      </c>
      <c r="F44" s="19">
        <v>14400</v>
      </c>
      <c r="G44" s="16">
        <f>(F44/D44)*100</f>
        <v>120</v>
      </c>
      <c r="H44" s="16">
        <v>14500</v>
      </c>
      <c r="I44" s="16">
        <f>(H44/F44)*100</f>
        <v>100.69444444444444</v>
      </c>
      <c r="J44" s="16">
        <f t="shared" si="28"/>
        <v>13633.333333333334</v>
      </c>
      <c r="K44" s="16">
        <f t="shared" si="28"/>
        <v>105.56481481481482</v>
      </c>
      <c r="L44" s="70">
        <v>14800</v>
      </c>
      <c r="M44" s="73">
        <v>102.06896551724138</v>
      </c>
      <c r="N44" s="73">
        <v>15000</v>
      </c>
      <c r="O44" s="73">
        <f>(N44/L44)*100</f>
        <v>101.35135135135135</v>
      </c>
      <c r="P44" s="72">
        <v>15500</v>
      </c>
      <c r="Q44" s="71">
        <f>(P44/N44)*100</f>
        <v>103.33333333333334</v>
      </c>
      <c r="R44" s="72">
        <f t="shared" si="29"/>
        <v>15100</v>
      </c>
      <c r="S44" s="72">
        <f t="shared" si="29"/>
        <v>102.25121673397537</v>
      </c>
    </row>
    <row r="45" spans="1:19" ht="63.95" customHeight="1" thickBot="1" x14ac:dyDescent="0.55000000000000004">
      <c r="A45" s="31" t="s">
        <v>237</v>
      </c>
      <c r="B45" s="25" t="s">
        <v>280</v>
      </c>
      <c r="C45" s="25">
        <v>1500</v>
      </c>
      <c r="D45" s="19">
        <v>1500</v>
      </c>
      <c r="E45" s="16">
        <f>(D45/C45)*100</f>
        <v>100</v>
      </c>
      <c r="F45" s="19">
        <v>1500</v>
      </c>
      <c r="G45" s="16">
        <f>(F45/D45)*100</f>
        <v>100</v>
      </c>
      <c r="H45" s="16">
        <v>1500</v>
      </c>
      <c r="I45" s="16">
        <f>(H45/F45)*100</f>
        <v>100</v>
      </c>
      <c r="J45" s="16">
        <f t="shared" si="28"/>
        <v>1500</v>
      </c>
      <c r="K45" s="16">
        <f t="shared" si="28"/>
        <v>100</v>
      </c>
      <c r="L45" s="70">
        <v>1500</v>
      </c>
      <c r="M45" s="73">
        <v>100</v>
      </c>
      <c r="N45" s="73">
        <v>1500</v>
      </c>
      <c r="O45" s="73">
        <f>(N45/L45)*100</f>
        <v>100</v>
      </c>
      <c r="P45" s="72">
        <v>1500</v>
      </c>
      <c r="Q45" s="71">
        <f>(P45/N45)*100</f>
        <v>100</v>
      </c>
      <c r="R45" s="72">
        <f t="shared" si="29"/>
        <v>1500</v>
      </c>
      <c r="S45" s="72">
        <f t="shared" si="29"/>
        <v>100</v>
      </c>
    </row>
    <row r="46" spans="1:19" ht="63.95" customHeight="1" thickBot="1" x14ac:dyDescent="0.55000000000000004">
      <c r="A46" s="31" t="s">
        <v>96</v>
      </c>
      <c r="B46" s="25" t="s">
        <v>250</v>
      </c>
      <c r="C46" s="25">
        <v>6000</v>
      </c>
      <c r="D46" s="19">
        <v>6000</v>
      </c>
      <c r="E46" s="16">
        <f>(D46/C46)*100</f>
        <v>100</v>
      </c>
      <c r="F46" s="19">
        <v>5000</v>
      </c>
      <c r="G46" s="16">
        <f>(F46/D46)*100</f>
        <v>83.333333333333343</v>
      </c>
      <c r="H46" s="16">
        <v>5000</v>
      </c>
      <c r="I46" s="16">
        <f>(H46/F46)*100</f>
        <v>100</v>
      </c>
      <c r="J46" s="16">
        <f t="shared" si="28"/>
        <v>5333.333333333333</v>
      </c>
      <c r="K46" s="16">
        <f t="shared" si="28"/>
        <v>94.444444444444457</v>
      </c>
      <c r="L46" s="70">
        <v>5000</v>
      </c>
      <c r="M46" s="73">
        <v>100</v>
      </c>
      <c r="N46" s="73">
        <v>6000</v>
      </c>
      <c r="O46" s="73">
        <f>(N46/L46)*100</f>
        <v>120</v>
      </c>
      <c r="P46" s="72">
        <v>8000</v>
      </c>
      <c r="Q46" s="71">
        <f>(P46/N46)*100</f>
        <v>133.33333333333331</v>
      </c>
      <c r="R46" s="72">
        <f t="shared" si="29"/>
        <v>6333.333333333333</v>
      </c>
      <c r="S46" s="72">
        <f t="shared" si="29"/>
        <v>117.77777777777777</v>
      </c>
    </row>
    <row r="47" spans="1:19" ht="63.95" customHeight="1" thickBot="1" x14ac:dyDescent="0.55000000000000004">
      <c r="A47" s="95" t="s">
        <v>13</v>
      </c>
      <c r="B47" s="96"/>
      <c r="C47" s="32">
        <f>SUM(C43:C46)</f>
        <v>21700</v>
      </c>
      <c r="D47" s="32">
        <f>SUM(D43:D46)</f>
        <v>21200</v>
      </c>
      <c r="E47" s="15">
        <f>(D47/C47)*100</f>
        <v>97.695852534562206</v>
      </c>
      <c r="F47" s="15">
        <f>SUM(F43:F46)</f>
        <v>22700</v>
      </c>
      <c r="G47" s="15">
        <f>(F47/D47)*100</f>
        <v>107.0754716981132</v>
      </c>
      <c r="H47" s="15">
        <f>SUM(H43:H46)</f>
        <v>22800</v>
      </c>
      <c r="I47" s="15">
        <f>(H47/F47)*100</f>
        <v>100.44052863436124</v>
      </c>
      <c r="J47" s="15">
        <f>(D47+F47+H47)/3</f>
        <v>22233.333333333332</v>
      </c>
      <c r="K47" s="15">
        <f>(E47+G47+I47)/3</f>
        <v>101.73728428901222</v>
      </c>
      <c r="L47" s="74">
        <v>23100</v>
      </c>
      <c r="M47" s="74">
        <v>101.31578947368421</v>
      </c>
      <c r="N47" s="74">
        <f>SUM(N43:N46)</f>
        <v>24300</v>
      </c>
      <c r="O47" s="74">
        <f>(N47/L47)*100</f>
        <v>105.1948051948052</v>
      </c>
      <c r="P47" s="75">
        <f>SUM(P43:P46)</f>
        <v>26800</v>
      </c>
      <c r="Q47" s="76">
        <f>(P47/N47)*100</f>
        <v>110.28806584362141</v>
      </c>
      <c r="R47" s="75">
        <f t="shared" si="29"/>
        <v>24733.333333333332</v>
      </c>
      <c r="S47" s="75">
        <f t="shared" si="29"/>
        <v>105.59955350403693</v>
      </c>
    </row>
    <row r="48" spans="1:19" ht="63.95" customHeight="1" thickBot="1" x14ac:dyDescent="0.55000000000000004">
      <c r="A48" s="91" t="s">
        <v>103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</row>
    <row r="49" spans="1:19" ht="63.95" customHeight="1" thickBot="1" x14ac:dyDescent="0.55000000000000004">
      <c r="A49" s="105" t="s">
        <v>197</v>
      </c>
      <c r="B49" s="106"/>
      <c r="C49" s="25">
        <v>510100</v>
      </c>
      <c r="D49" s="19">
        <v>510100</v>
      </c>
      <c r="E49" s="16">
        <f>(D49/C49)*100</f>
        <v>100</v>
      </c>
      <c r="F49" s="19">
        <v>510100</v>
      </c>
      <c r="G49" s="16">
        <f>(F49/D49)*100</f>
        <v>100</v>
      </c>
      <c r="H49" s="16">
        <v>552500</v>
      </c>
      <c r="I49" s="16">
        <f>(H49/F49)*100</f>
        <v>108.31209566751619</v>
      </c>
      <c r="J49" s="16">
        <f>(D49+F49+H49)/3</f>
        <v>524233.33333333331</v>
      </c>
      <c r="K49" s="16">
        <f>(E49+G49+I49)/3</f>
        <v>102.77069855583873</v>
      </c>
      <c r="L49" s="70">
        <v>552500</v>
      </c>
      <c r="M49" s="73">
        <v>100</v>
      </c>
      <c r="N49" s="70">
        <v>552500</v>
      </c>
      <c r="O49" s="73">
        <f>(N49/L49)*100</f>
        <v>100</v>
      </c>
      <c r="P49" s="73">
        <v>608250</v>
      </c>
      <c r="Q49" s="71">
        <f>(P49/N49)*100</f>
        <v>110.09049773755657</v>
      </c>
      <c r="R49" s="72">
        <f t="shared" ref="R49:S52" si="30">(L49+N49+P49)/3</f>
        <v>571083.33333333337</v>
      </c>
      <c r="S49" s="72">
        <f t="shared" si="30"/>
        <v>103.3634992458522</v>
      </c>
    </row>
    <row r="50" spans="1:19" ht="63.95" customHeight="1" thickBot="1" x14ac:dyDescent="0.55000000000000004">
      <c r="A50" s="111" t="s">
        <v>13</v>
      </c>
      <c r="B50" s="94"/>
      <c r="C50" s="32">
        <f>C49</f>
        <v>510100</v>
      </c>
      <c r="D50" s="32">
        <f>D49</f>
        <v>510100</v>
      </c>
      <c r="E50" s="15">
        <f t="shared" ref="E50:G50" si="31">SUM(E49)</f>
        <v>100</v>
      </c>
      <c r="F50" s="32">
        <f>F49</f>
        <v>510100</v>
      </c>
      <c r="G50" s="15">
        <f t="shared" si="31"/>
        <v>100</v>
      </c>
      <c r="H50" s="15">
        <f>SUM(H49)</f>
        <v>552500</v>
      </c>
      <c r="I50" s="15">
        <f>SUM(I49)</f>
        <v>108.31209566751619</v>
      </c>
      <c r="J50" s="46">
        <f t="shared" ref="J50" si="32">(D50+F50+H50)/3</f>
        <v>524233.33333333331</v>
      </c>
      <c r="K50" s="15">
        <f>SUM(K49)</f>
        <v>102.77069855583873</v>
      </c>
      <c r="L50" s="75">
        <v>552500</v>
      </c>
      <c r="M50" s="74">
        <v>100</v>
      </c>
      <c r="N50" s="75">
        <v>552500</v>
      </c>
      <c r="O50" s="74">
        <f>SUM(O49)</f>
        <v>100</v>
      </c>
      <c r="P50" s="74">
        <f>SUM(P49)</f>
        <v>608250</v>
      </c>
      <c r="Q50" s="74">
        <f>(P50/N50)*100</f>
        <v>110.09049773755657</v>
      </c>
      <c r="R50" s="75">
        <f t="shared" si="30"/>
        <v>571083.33333333337</v>
      </c>
      <c r="S50" s="75">
        <f t="shared" si="30"/>
        <v>103.3634992458522</v>
      </c>
    </row>
    <row r="51" spans="1:19" ht="63.95" customHeight="1" thickBot="1" x14ac:dyDescent="0.55000000000000004">
      <c r="A51" s="105" t="s">
        <v>104</v>
      </c>
      <c r="B51" s="106"/>
      <c r="C51" s="25">
        <v>13000</v>
      </c>
      <c r="D51" s="19">
        <v>13000</v>
      </c>
      <c r="E51" s="16">
        <f>(D51/C51)*100</f>
        <v>100</v>
      </c>
      <c r="F51" s="19">
        <v>13000</v>
      </c>
      <c r="G51" s="16">
        <f>(F51/D51)*100</f>
        <v>100</v>
      </c>
      <c r="H51" s="16">
        <v>13500</v>
      </c>
      <c r="I51" s="16">
        <f>(H51/F51)*100</f>
        <v>103.84615384615385</v>
      </c>
      <c r="J51" s="16">
        <f>(D51+F51+H51)/3</f>
        <v>13166.666666666666</v>
      </c>
      <c r="K51" s="16">
        <f>(E51+G51+I51)/3</f>
        <v>101.28205128205128</v>
      </c>
      <c r="L51" s="70">
        <v>13500</v>
      </c>
      <c r="M51" s="73">
        <v>100</v>
      </c>
      <c r="N51" s="70">
        <v>13500</v>
      </c>
      <c r="O51" s="73">
        <f>(N51/L51)*100</f>
        <v>100</v>
      </c>
      <c r="P51" s="73">
        <v>18500</v>
      </c>
      <c r="Q51" s="71">
        <f>(P51/N51)*100</f>
        <v>137.03703703703704</v>
      </c>
      <c r="R51" s="72">
        <f t="shared" si="30"/>
        <v>15166.666666666666</v>
      </c>
      <c r="S51" s="72">
        <f t="shared" si="30"/>
        <v>112.34567901234568</v>
      </c>
    </row>
    <row r="52" spans="1:19" ht="63.95" customHeight="1" thickBot="1" x14ac:dyDescent="0.55000000000000004">
      <c r="A52" s="111" t="s">
        <v>13</v>
      </c>
      <c r="B52" s="94"/>
      <c r="C52" s="32">
        <f>C51</f>
        <v>13000</v>
      </c>
      <c r="D52" s="32">
        <f>D51</f>
        <v>13000</v>
      </c>
      <c r="E52" s="15">
        <f t="shared" ref="E52:K52" si="33">SUM(E51)</f>
        <v>100</v>
      </c>
      <c r="F52" s="32">
        <f>F51</f>
        <v>13000</v>
      </c>
      <c r="G52" s="15">
        <f t="shared" si="33"/>
        <v>100</v>
      </c>
      <c r="H52" s="15">
        <f>SUM(H51)</f>
        <v>13500</v>
      </c>
      <c r="I52" s="15">
        <f>SUM(I51)</f>
        <v>103.84615384615385</v>
      </c>
      <c r="J52" s="46">
        <f t="shared" ref="J52" si="34">(D52+F52+H52)/3</f>
        <v>13166.666666666666</v>
      </c>
      <c r="K52" s="15">
        <f t="shared" si="33"/>
        <v>101.28205128205128</v>
      </c>
      <c r="L52" s="75">
        <v>13500</v>
      </c>
      <c r="M52" s="74">
        <v>100</v>
      </c>
      <c r="N52" s="75">
        <v>13500</v>
      </c>
      <c r="O52" s="74">
        <f>SUM(O51)</f>
        <v>100</v>
      </c>
      <c r="P52" s="74">
        <f>SUM(P51)</f>
        <v>18500</v>
      </c>
      <c r="Q52" s="76">
        <f>(P52/N52)*100</f>
        <v>137.03703703703704</v>
      </c>
      <c r="R52" s="75">
        <f t="shared" si="30"/>
        <v>15166.666666666666</v>
      </c>
      <c r="S52" s="75">
        <f t="shared" si="30"/>
        <v>112.34567901234568</v>
      </c>
    </row>
    <row r="53" spans="1:19" ht="63.95" customHeight="1" thickBot="1" x14ac:dyDescent="0.55000000000000004">
      <c r="A53" s="91" t="s">
        <v>107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</row>
    <row r="54" spans="1:19" ht="63.95" customHeight="1" thickBot="1" x14ac:dyDescent="0.55000000000000004">
      <c r="A54" s="105" t="s">
        <v>108</v>
      </c>
      <c r="B54" s="106"/>
      <c r="C54" s="25">
        <v>18750</v>
      </c>
      <c r="D54" s="19">
        <v>18750</v>
      </c>
      <c r="E54" s="16">
        <f t="shared" ref="E54:E55" si="35">(D54/C54)*100</f>
        <v>100</v>
      </c>
      <c r="F54" s="19">
        <v>18750</v>
      </c>
      <c r="G54" s="16">
        <f>(F54/D54)*100</f>
        <v>100</v>
      </c>
      <c r="H54" s="16">
        <v>18000</v>
      </c>
      <c r="I54" s="16">
        <f>(H54/F54)*100</f>
        <v>96</v>
      </c>
      <c r="J54" s="16">
        <f t="shared" ref="J54:K56" si="36">(D54+F54+H54)/3</f>
        <v>18500</v>
      </c>
      <c r="K54" s="16">
        <f t="shared" si="36"/>
        <v>98.666666666666671</v>
      </c>
      <c r="L54" s="70">
        <v>18000</v>
      </c>
      <c r="M54" s="73">
        <v>100</v>
      </c>
      <c r="N54" s="70">
        <v>18000</v>
      </c>
      <c r="O54" s="73">
        <f>(N54/L54)*100</f>
        <v>100</v>
      </c>
      <c r="P54" s="73">
        <v>20000</v>
      </c>
      <c r="Q54" s="71">
        <f>(P54/N54)*100</f>
        <v>111.11111111111111</v>
      </c>
      <c r="R54" s="72">
        <f t="shared" ref="R54:S56" si="37">(L54+N54+P54)/3</f>
        <v>18666.666666666668</v>
      </c>
      <c r="S54" s="72">
        <f t="shared" si="37"/>
        <v>103.7037037037037</v>
      </c>
    </row>
    <row r="55" spans="1:19" ht="63.95" customHeight="1" thickBot="1" x14ac:dyDescent="0.55000000000000004">
      <c r="A55" s="105" t="s">
        <v>109</v>
      </c>
      <c r="B55" s="106"/>
      <c r="C55" s="25">
        <v>18500</v>
      </c>
      <c r="D55" s="19">
        <v>18500</v>
      </c>
      <c r="E55" s="16">
        <f t="shared" si="35"/>
        <v>100</v>
      </c>
      <c r="F55" s="19">
        <v>18500</v>
      </c>
      <c r="G55" s="16">
        <f>(F55/D55)*100</f>
        <v>100</v>
      </c>
      <c r="H55" s="16">
        <v>21000</v>
      </c>
      <c r="I55" s="16">
        <f>(H55/F55)*100</f>
        <v>113.51351351351352</v>
      </c>
      <c r="J55" s="16">
        <f t="shared" si="36"/>
        <v>19333.333333333332</v>
      </c>
      <c r="K55" s="16">
        <f t="shared" si="36"/>
        <v>104.50450450450451</v>
      </c>
      <c r="L55" s="70">
        <v>21000</v>
      </c>
      <c r="M55" s="73">
        <v>100</v>
      </c>
      <c r="N55" s="70">
        <v>21000</v>
      </c>
      <c r="O55" s="73">
        <f>(N55/L55)*100</f>
        <v>100</v>
      </c>
      <c r="P55" s="73">
        <v>27000</v>
      </c>
      <c r="Q55" s="71">
        <f>(P55/N55)*100</f>
        <v>128.57142857142858</v>
      </c>
      <c r="R55" s="72">
        <f t="shared" si="37"/>
        <v>23000</v>
      </c>
      <c r="S55" s="72">
        <f t="shared" si="37"/>
        <v>109.52380952380952</v>
      </c>
    </row>
    <row r="56" spans="1:19" ht="63.95" customHeight="1" thickBot="1" x14ac:dyDescent="0.55000000000000004">
      <c r="A56" s="111" t="s">
        <v>13</v>
      </c>
      <c r="B56" s="94"/>
      <c r="C56" s="15">
        <f>SUM(C54:C55)</f>
        <v>37250</v>
      </c>
      <c r="D56" s="15">
        <f>SUM(D54:D55)</f>
        <v>37250</v>
      </c>
      <c r="E56" s="15">
        <f>(D56/C56)*100</f>
        <v>100</v>
      </c>
      <c r="F56" s="15">
        <f>SUM(F54:F55)</f>
        <v>37250</v>
      </c>
      <c r="G56" s="15">
        <f>(F56/D56)*100</f>
        <v>100</v>
      </c>
      <c r="H56" s="15">
        <f>SUM(H54:H55)</f>
        <v>39000</v>
      </c>
      <c r="I56" s="15">
        <f>(H56/F56)*100</f>
        <v>104.69798657718121</v>
      </c>
      <c r="J56" s="21">
        <f t="shared" si="36"/>
        <v>37833.333333333336</v>
      </c>
      <c r="K56" s="15">
        <f>(E56+G56+I56)/3</f>
        <v>101.56599552572708</v>
      </c>
      <c r="L56" s="74">
        <v>39000</v>
      </c>
      <c r="M56" s="74">
        <v>100</v>
      </c>
      <c r="N56" s="74">
        <v>39000</v>
      </c>
      <c r="O56" s="74">
        <f>(N56/L56)*100</f>
        <v>100</v>
      </c>
      <c r="P56" s="74">
        <f>SUM(P54:P55)</f>
        <v>47000</v>
      </c>
      <c r="Q56" s="74">
        <f>(P56/N56)*100</f>
        <v>120.51282051282051</v>
      </c>
      <c r="R56" s="75">
        <f t="shared" si="37"/>
        <v>41666.666666666664</v>
      </c>
      <c r="S56" s="75">
        <f t="shared" si="37"/>
        <v>106.83760683760683</v>
      </c>
    </row>
    <row r="57" spans="1:19" ht="63.95" customHeight="1" thickBot="1" x14ac:dyDescent="0.55000000000000004">
      <c r="A57" s="91" t="s">
        <v>105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</row>
    <row r="58" spans="1:19" ht="63.95" customHeight="1" thickBot="1" x14ac:dyDescent="0.55000000000000004">
      <c r="A58" s="105" t="s">
        <v>106</v>
      </c>
      <c r="B58" s="106"/>
      <c r="C58" s="25">
        <v>62000</v>
      </c>
      <c r="D58" s="19">
        <v>62000</v>
      </c>
      <c r="E58" s="16">
        <f>(D58/C58)*100</f>
        <v>100</v>
      </c>
      <c r="F58" s="19">
        <v>62000</v>
      </c>
      <c r="G58" s="16">
        <f>(F58/D58)*100</f>
        <v>100</v>
      </c>
      <c r="H58" s="16">
        <v>66000</v>
      </c>
      <c r="I58" s="16">
        <f>(H58/F58)*100</f>
        <v>106.45161290322579</v>
      </c>
      <c r="J58" s="16">
        <f t="shared" ref="J58:K60" si="38">(D58+F58+H58)/3</f>
        <v>63333.333333333336</v>
      </c>
      <c r="K58" s="16">
        <f t="shared" si="38"/>
        <v>102.15053763440859</v>
      </c>
      <c r="L58" s="70">
        <v>66000</v>
      </c>
      <c r="M58" s="73">
        <v>100</v>
      </c>
      <c r="N58" s="70">
        <v>66000</v>
      </c>
      <c r="O58" s="73">
        <f>(N58/L58)*100</f>
        <v>100</v>
      </c>
      <c r="P58" s="73">
        <v>74500</v>
      </c>
      <c r="Q58" s="71">
        <f>(P58/N58)*100</f>
        <v>112.87878787878789</v>
      </c>
      <c r="R58" s="72">
        <f t="shared" ref="R58:S62" si="39">(L58+N58+P58)/3</f>
        <v>68833.333333333328</v>
      </c>
      <c r="S58" s="72">
        <f t="shared" si="39"/>
        <v>104.29292929292929</v>
      </c>
    </row>
    <row r="59" spans="1:19" ht="63.95" customHeight="1" thickBot="1" x14ac:dyDescent="0.55000000000000004">
      <c r="A59" s="105" t="s">
        <v>150</v>
      </c>
      <c r="B59" s="106"/>
      <c r="C59" s="25">
        <v>34000</v>
      </c>
      <c r="D59" s="19">
        <v>34000</v>
      </c>
      <c r="E59" s="16">
        <f>(D59/C59)*100</f>
        <v>100</v>
      </c>
      <c r="F59" s="19">
        <v>34000</v>
      </c>
      <c r="G59" s="16">
        <f>(F59/D59)*100</f>
        <v>100</v>
      </c>
      <c r="H59" s="16">
        <v>36000</v>
      </c>
      <c r="I59" s="16">
        <f>(H59/F59)*100</f>
        <v>105.88235294117648</v>
      </c>
      <c r="J59" s="16">
        <f t="shared" si="38"/>
        <v>34666.666666666664</v>
      </c>
      <c r="K59" s="16">
        <f t="shared" si="38"/>
        <v>101.96078431372548</v>
      </c>
      <c r="L59" s="70">
        <v>36000</v>
      </c>
      <c r="M59" s="73">
        <v>100</v>
      </c>
      <c r="N59" s="70">
        <v>36000</v>
      </c>
      <c r="O59" s="73">
        <f>(N59/L59)*100</f>
        <v>100</v>
      </c>
      <c r="P59" s="73">
        <v>44500</v>
      </c>
      <c r="Q59" s="71">
        <f>(P59/N59)*100</f>
        <v>123.61111111111111</v>
      </c>
      <c r="R59" s="72">
        <f t="shared" si="39"/>
        <v>38833.333333333336</v>
      </c>
      <c r="S59" s="72">
        <f t="shared" si="39"/>
        <v>107.87037037037037</v>
      </c>
    </row>
    <row r="60" spans="1:19" ht="63.95" customHeight="1" thickBot="1" x14ac:dyDescent="0.55000000000000004">
      <c r="A60" s="105" t="s">
        <v>149</v>
      </c>
      <c r="B60" s="106"/>
      <c r="C60" s="25">
        <v>31000</v>
      </c>
      <c r="D60" s="19">
        <v>31000</v>
      </c>
      <c r="E60" s="16">
        <f>(D60/C60)*100</f>
        <v>100</v>
      </c>
      <c r="F60" s="19">
        <v>31000</v>
      </c>
      <c r="G60" s="16">
        <f>(F60/D60)*100</f>
        <v>100</v>
      </c>
      <c r="H60" s="16">
        <v>28000</v>
      </c>
      <c r="I60" s="16">
        <f>(H60/F60)*100</f>
        <v>90.322580645161281</v>
      </c>
      <c r="J60" s="16">
        <f t="shared" si="38"/>
        <v>30000</v>
      </c>
      <c r="K60" s="16">
        <f t="shared" si="38"/>
        <v>96.774193548387089</v>
      </c>
      <c r="L60" s="70">
        <v>28000</v>
      </c>
      <c r="M60" s="73">
        <v>100</v>
      </c>
      <c r="N60" s="70">
        <v>28000</v>
      </c>
      <c r="O60" s="73">
        <f>(N60/L60)*100</f>
        <v>100</v>
      </c>
      <c r="P60" s="73">
        <v>26000</v>
      </c>
      <c r="Q60" s="71">
        <f>(P60/N60)*100</f>
        <v>92.857142857142861</v>
      </c>
      <c r="R60" s="72">
        <f t="shared" si="39"/>
        <v>27333.333333333332</v>
      </c>
      <c r="S60" s="72">
        <f t="shared" si="39"/>
        <v>97.619047619047635</v>
      </c>
    </row>
    <row r="61" spans="1:19" ht="63.95" customHeight="1" thickBot="1" x14ac:dyDescent="0.55000000000000004">
      <c r="A61" s="109" t="s">
        <v>13</v>
      </c>
      <c r="B61" s="110"/>
      <c r="C61" s="32">
        <f>SUM(C58:C60)</f>
        <v>127000</v>
      </c>
      <c r="D61" s="32">
        <f>SUM(D58:D60)</f>
        <v>127000</v>
      </c>
      <c r="E61" s="15">
        <f>(D61/C61)*100</f>
        <v>100</v>
      </c>
      <c r="F61" s="32">
        <f>SUM(F58:F60)</f>
        <v>127000</v>
      </c>
      <c r="G61" s="15">
        <f>(F61/D61)*100</f>
        <v>100</v>
      </c>
      <c r="H61" s="15">
        <f>SUM(H58:H60)</f>
        <v>130000</v>
      </c>
      <c r="I61" s="15">
        <f>(H61/F61)*100</f>
        <v>102.36220472440945</v>
      </c>
      <c r="J61" s="15">
        <f>SUM(J58:J60)</f>
        <v>128000</v>
      </c>
      <c r="K61" s="15">
        <f>(E61+G61+I61)/3</f>
        <v>100.78740157480316</v>
      </c>
      <c r="L61" s="75">
        <v>130000</v>
      </c>
      <c r="M61" s="74">
        <v>100</v>
      </c>
      <c r="N61" s="75">
        <v>130000</v>
      </c>
      <c r="O61" s="74">
        <f>(N61/L61)*100</f>
        <v>100</v>
      </c>
      <c r="P61" s="74">
        <f>SUM(P58:P60)</f>
        <v>145000</v>
      </c>
      <c r="Q61" s="74">
        <f>(P61/N61)*100</f>
        <v>111.53846153846155</v>
      </c>
      <c r="R61" s="75">
        <f t="shared" si="39"/>
        <v>135000</v>
      </c>
      <c r="S61" s="75">
        <f t="shared" si="39"/>
        <v>103.84615384615385</v>
      </c>
    </row>
    <row r="62" spans="1:19" ht="63.95" customHeight="1" thickBot="1" x14ac:dyDescent="0.55000000000000004">
      <c r="A62" s="109" t="s">
        <v>198</v>
      </c>
      <c r="B62" s="110"/>
      <c r="C62" s="32">
        <f>(C50+C52+C56+C61)</f>
        <v>687350</v>
      </c>
      <c r="D62" s="32">
        <f>(D50+D52+D56+D61)</f>
        <v>687350</v>
      </c>
      <c r="E62" s="15">
        <f>(D62/C62)*100</f>
        <v>100</v>
      </c>
      <c r="F62" s="32">
        <f>(F50+F52+F56+F61)</f>
        <v>687350</v>
      </c>
      <c r="G62" s="15">
        <f>(F62/D62)*100</f>
        <v>100</v>
      </c>
      <c r="H62" s="32">
        <f>(H50+H52+H56+H61)</f>
        <v>735000</v>
      </c>
      <c r="I62" s="15">
        <f>(H62/F62)*100</f>
        <v>106.93242161926237</v>
      </c>
      <c r="J62" s="15">
        <f>(J50+J52+J56+J61)</f>
        <v>703233.33333333337</v>
      </c>
      <c r="K62" s="15">
        <f>(E62+G62+I62)/3</f>
        <v>102.31080720642079</v>
      </c>
      <c r="L62" s="75">
        <f>(L50+L52+L56+L61)</f>
        <v>735000</v>
      </c>
      <c r="M62" s="74">
        <v>100</v>
      </c>
      <c r="N62" s="75">
        <f>(N50+N52+N56+N61)</f>
        <v>735000</v>
      </c>
      <c r="O62" s="74">
        <f>(N62/L62)*100</f>
        <v>100</v>
      </c>
      <c r="P62" s="75">
        <f>(P50+P52+P56+P61)</f>
        <v>818750</v>
      </c>
      <c r="Q62" s="74">
        <f>(P62/N62)*100</f>
        <v>111.39455782312926</v>
      </c>
      <c r="R62" s="75">
        <f t="shared" si="39"/>
        <v>762916.66666666663</v>
      </c>
      <c r="S62" s="75">
        <f t="shared" si="39"/>
        <v>103.79818594104309</v>
      </c>
    </row>
    <row r="63" spans="1:19" ht="63.95" customHeight="1" thickBot="1" x14ac:dyDescent="0.55000000000000004">
      <c r="A63" s="91" t="s">
        <v>111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</row>
    <row r="64" spans="1:19" ht="63.95" customHeight="1" thickBot="1" x14ac:dyDescent="0.55000000000000004">
      <c r="A64" s="105" t="s">
        <v>112</v>
      </c>
      <c r="B64" s="106"/>
      <c r="C64" s="47">
        <v>1865000</v>
      </c>
      <c r="D64" s="48">
        <v>1865000</v>
      </c>
      <c r="E64" s="48">
        <f t="shared" ref="E64:K73" si="40">(D64/C64)*100</f>
        <v>100</v>
      </c>
      <c r="F64" s="48">
        <v>1865000</v>
      </c>
      <c r="G64" s="19">
        <f t="shared" ref="G64:G73" si="41">(F64/D64)*100</f>
        <v>100</v>
      </c>
      <c r="H64" s="48">
        <v>1865000</v>
      </c>
      <c r="I64" s="19">
        <f t="shared" ref="I64:I73" si="42">(H64/F64)*100</f>
        <v>100</v>
      </c>
      <c r="J64" s="19">
        <f t="shared" ref="J64:K73" si="43">(D64+F64+H64)/3</f>
        <v>1865000</v>
      </c>
      <c r="K64" s="19">
        <f t="shared" si="43"/>
        <v>100</v>
      </c>
      <c r="L64" s="70">
        <v>1865000</v>
      </c>
      <c r="M64" s="70">
        <v>100</v>
      </c>
      <c r="N64" s="70">
        <v>1865000</v>
      </c>
      <c r="O64" s="70">
        <f t="shared" ref="O64:O73" si="44">(N64/L64)*100</f>
        <v>100</v>
      </c>
      <c r="P64" s="70">
        <v>2268000</v>
      </c>
      <c r="Q64" s="71">
        <f>(P64/N64)*100</f>
        <v>121.60857908847184</v>
      </c>
      <c r="R64" s="72">
        <f t="shared" ref="R64:S73" si="45">(L64+N64+P64)/3</f>
        <v>1999333.3333333333</v>
      </c>
      <c r="S64" s="72">
        <f t="shared" si="45"/>
        <v>107.20285969615729</v>
      </c>
    </row>
    <row r="65" spans="1:20" ht="63.95" customHeight="1" thickBot="1" x14ac:dyDescent="0.55000000000000004">
      <c r="A65" s="109" t="s">
        <v>13</v>
      </c>
      <c r="B65" s="110"/>
      <c r="C65" s="49">
        <f>C64</f>
        <v>1865000</v>
      </c>
      <c r="D65" s="49">
        <f>D64</f>
        <v>1865000</v>
      </c>
      <c r="E65" s="49">
        <f t="shared" si="40"/>
        <v>100</v>
      </c>
      <c r="F65" s="49">
        <f>SUM(F64)</f>
        <v>1865000</v>
      </c>
      <c r="G65" s="20">
        <f t="shared" si="41"/>
        <v>100</v>
      </c>
      <c r="H65" s="49">
        <f>SUM(H64)</f>
        <v>1865000</v>
      </c>
      <c r="I65" s="20">
        <f t="shared" si="42"/>
        <v>100</v>
      </c>
      <c r="J65" s="20">
        <f t="shared" si="43"/>
        <v>1865000</v>
      </c>
      <c r="K65" s="20">
        <f t="shared" si="43"/>
        <v>100</v>
      </c>
      <c r="L65" s="78">
        <v>1865000</v>
      </c>
      <c r="M65" s="78">
        <v>100</v>
      </c>
      <c r="N65" s="78">
        <f>SUM(N64)</f>
        <v>1865000</v>
      </c>
      <c r="O65" s="78">
        <f t="shared" si="44"/>
        <v>100</v>
      </c>
      <c r="P65" s="78">
        <f>SUM(P64)</f>
        <v>2268000</v>
      </c>
      <c r="Q65" s="76">
        <f>(P65/N65)*100</f>
        <v>121.60857908847184</v>
      </c>
      <c r="R65" s="75">
        <f t="shared" si="45"/>
        <v>1999333.3333333333</v>
      </c>
      <c r="S65" s="75">
        <f t="shared" si="45"/>
        <v>107.20285969615729</v>
      </c>
    </row>
    <row r="66" spans="1:20" ht="63.95" customHeight="1" thickBot="1" x14ac:dyDescent="0.55000000000000004">
      <c r="A66" s="105" t="s">
        <v>113</v>
      </c>
      <c r="B66" s="106"/>
      <c r="C66" s="50">
        <v>0</v>
      </c>
      <c r="D66" s="51">
        <v>0</v>
      </c>
      <c r="E66" s="51">
        <v>0</v>
      </c>
      <c r="F66" s="51">
        <v>0</v>
      </c>
      <c r="G66" s="19">
        <v>0</v>
      </c>
      <c r="H66" s="48">
        <v>0</v>
      </c>
      <c r="I66" s="19">
        <v>0</v>
      </c>
      <c r="J66" s="19">
        <f t="shared" si="43"/>
        <v>0</v>
      </c>
      <c r="K66" s="19">
        <f t="shared" si="43"/>
        <v>0</v>
      </c>
      <c r="L66" s="70">
        <v>0</v>
      </c>
      <c r="M66" s="70">
        <v>0</v>
      </c>
      <c r="N66" s="70">
        <v>0</v>
      </c>
      <c r="O66" s="70">
        <v>0</v>
      </c>
      <c r="P66" s="70">
        <v>0</v>
      </c>
      <c r="Q66" s="71">
        <v>0</v>
      </c>
      <c r="R66" s="72">
        <f t="shared" si="45"/>
        <v>0</v>
      </c>
      <c r="S66" s="72">
        <f t="shared" si="45"/>
        <v>0</v>
      </c>
    </row>
    <row r="67" spans="1:20" ht="63.95" customHeight="1" thickBot="1" x14ac:dyDescent="0.55000000000000004">
      <c r="A67" s="109" t="s">
        <v>13</v>
      </c>
      <c r="B67" s="110"/>
      <c r="C67" s="49">
        <v>0</v>
      </c>
      <c r="D67" s="49">
        <v>0</v>
      </c>
      <c r="E67" s="49">
        <v>0</v>
      </c>
      <c r="F67" s="49">
        <v>0</v>
      </c>
      <c r="G67" s="20">
        <v>0</v>
      </c>
      <c r="H67" s="49">
        <v>0</v>
      </c>
      <c r="I67" s="20">
        <v>0</v>
      </c>
      <c r="J67" s="20">
        <f t="shared" si="43"/>
        <v>0</v>
      </c>
      <c r="K67" s="20">
        <f t="shared" si="43"/>
        <v>0</v>
      </c>
      <c r="L67" s="75">
        <v>0</v>
      </c>
      <c r="M67" s="75">
        <v>0</v>
      </c>
      <c r="N67" s="75">
        <v>0</v>
      </c>
      <c r="O67" s="75">
        <v>0</v>
      </c>
      <c r="P67" s="75">
        <v>0</v>
      </c>
      <c r="Q67" s="76">
        <v>0</v>
      </c>
      <c r="R67" s="75">
        <f t="shared" si="45"/>
        <v>0</v>
      </c>
      <c r="S67" s="75">
        <v>0</v>
      </c>
    </row>
    <row r="68" spans="1:20" ht="63.95" customHeight="1" thickBot="1" x14ac:dyDescent="0.55000000000000004">
      <c r="A68" s="105" t="s">
        <v>304</v>
      </c>
      <c r="B68" s="106"/>
      <c r="C68" s="47">
        <v>4500</v>
      </c>
      <c r="D68" s="52">
        <v>4500</v>
      </c>
      <c r="E68" s="52">
        <f t="shared" si="40"/>
        <v>100</v>
      </c>
      <c r="F68" s="52">
        <v>4500</v>
      </c>
      <c r="G68" s="19">
        <f t="shared" si="41"/>
        <v>100</v>
      </c>
      <c r="H68" s="48">
        <v>5000</v>
      </c>
      <c r="I68" s="19">
        <f t="shared" si="42"/>
        <v>111.11111111111111</v>
      </c>
      <c r="J68" s="19">
        <f t="shared" si="43"/>
        <v>4666.666666666667</v>
      </c>
      <c r="K68" s="19">
        <f t="shared" si="43"/>
        <v>103.7037037037037</v>
      </c>
      <c r="L68" s="70">
        <v>5000</v>
      </c>
      <c r="M68" s="70">
        <v>111.11111111111111</v>
      </c>
      <c r="N68" s="70">
        <v>5000</v>
      </c>
      <c r="O68" s="70">
        <f t="shared" si="44"/>
        <v>100</v>
      </c>
      <c r="P68" s="70">
        <v>5000</v>
      </c>
      <c r="Q68" s="71">
        <f t="shared" ref="Q68:Q73" si="46">(P68/N68)*100</f>
        <v>100</v>
      </c>
      <c r="R68" s="72">
        <f t="shared" si="45"/>
        <v>5000</v>
      </c>
      <c r="S68" s="72">
        <f t="shared" si="45"/>
        <v>103.7037037037037</v>
      </c>
    </row>
    <row r="69" spans="1:20" ht="63.95" customHeight="1" thickBot="1" x14ac:dyDescent="0.55000000000000004">
      <c r="A69" s="105" t="s">
        <v>305</v>
      </c>
      <c r="B69" s="106"/>
      <c r="C69" s="47">
        <v>57500</v>
      </c>
      <c r="D69" s="52">
        <v>57500</v>
      </c>
      <c r="E69" s="52">
        <f t="shared" si="40"/>
        <v>100</v>
      </c>
      <c r="F69" s="52">
        <v>57500</v>
      </c>
      <c r="G69" s="52">
        <f t="shared" si="40"/>
        <v>57500</v>
      </c>
      <c r="H69" s="48">
        <v>57500</v>
      </c>
      <c r="I69" s="52">
        <f t="shared" si="40"/>
        <v>100</v>
      </c>
      <c r="J69" s="19">
        <f t="shared" si="43"/>
        <v>57500</v>
      </c>
      <c r="K69" s="52">
        <f t="shared" si="40"/>
        <v>57500</v>
      </c>
      <c r="L69" s="70">
        <v>57500</v>
      </c>
      <c r="M69" s="70">
        <v>100</v>
      </c>
      <c r="N69" s="70">
        <v>57500</v>
      </c>
      <c r="O69" s="70">
        <v>100</v>
      </c>
      <c r="P69" s="70">
        <v>62500</v>
      </c>
      <c r="Q69" s="71">
        <f t="shared" si="46"/>
        <v>108.69565217391303</v>
      </c>
      <c r="R69" s="72">
        <f t="shared" si="45"/>
        <v>59166.666666666664</v>
      </c>
      <c r="S69" s="72">
        <f t="shared" si="45"/>
        <v>102.89855072463767</v>
      </c>
    </row>
    <row r="70" spans="1:20" ht="63.95" customHeight="1" thickBot="1" x14ac:dyDescent="0.55000000000000004">
      <c r="A70" s="109" t="s">
        <v>13</v>
      </c>
      <c r="B70" s="110"/>
      <c r="C70" s="49">
        <f>C68</f>
        <v>4500</v>
      </c>
      <c r="D70" s="49">
        <f>D68</f>
        <v>4500</v>
      </c>
      <c r="E70" s="49">
        <f t="shared" si="40"/>
        <v>100</v>
      </c>
      <c r="F70" s="49">
        <f>F68</f>
        <v>4500</v>
      </c>
      <c r="G70" s="20">
        <f t="shared" si="41"/>
        <v>100</v>
      </c>
      <c r="H70" s="49">
        <f>SUM(H68)</f>
        <v>5000</v>
      </c>
      <c r="I70" s="20">
        <f t="shared" si="42"/>
        <v>111.11111111111111</v>
      </c>
      <c r="J70" s="20">
        <f t="shared" si="43"/>
        <v>4666.666666666667</v>
      </c>
      <c r="K70" s="20">
        <f t="shared" si="43"/>
        <v>103.7037037037037</v>
      </c>
      <c r="L70" s="75">
        <f>SUM(L68:L69)</f>
        <v>62500</v>
      </c>
      <c r="M70" s="75">
        <v>111.11111111111111</v>
      </c>
      <c r="N70" s="75">
        <f>SUM(N66:N69)</f>
        <v>62500</v>
      </c>
      <c r="O70" s="75">
        <f t="shared" si="44"/>
        <v>100</v>
      </c>
      <c r="P70" s="75">
        <f>SUM(P68:P69)</f>
        <v>67500</v>
      </c>
      <c r="Q70" s="74">
        <f t="shared" si="46"/>
        <v>108</v>
      </c>
      <c r="R70" s="75">
        <f t="shared" si="45"/>
        <v>64166.666666666664</v>
      </c>
      <c r="S70" s="75">
        <f t="shared" si="45"/>
        <v>106.37037037037037</v>
      </c>
      <c r="T70" s="53"/>
    </row>
    <row r="71" spans="1:20" ht="63.95" customHeight="1" thickBot="1" x14ac:dyDescent="0.55000000000000004">
      <c r="A71" s="105" t="s">
        <v>289</v>
      </c>
      <c r="B71" s="106"/>
      <c r="C71" s="47">
        <v>9600</v>
      </c>
      <c r="D71" s="48">
        <v>9600</v>
      </c>
      <c r="E71" s="48">
        <f t="shared" si="40"/>
        <v>100</v>
      </c>
      <c r="F71" s="48">
        <v>9600</v>
      </c>
      <c r="G71" s="19">
        <f t="shared" si="41"/>
        <v>100</v>
      </c>
      <c r="H71" s="48">
        <v>9700</v>
      </c>
      <c r="I71" s="19">
        <f t="shared" si="42"/>
        <v>101.04166666666667</v>
      </c>
      <c r="J71" s="19">
        <f t="shared" si="43"/>
        <v>9633.3333333333339</v>
      </c>
      <c r="K71" s="19">
        <f t="shared" si="43"/>
        <v>100.34722222222223</v>
      </c>
      <c r="L71" s="70">
        <v>9700</v>
      </c>
      <c r="M71" s="70">
        <v>101.04166666666667</v>
      </c>
      <c r="N71" s="70">
        <v>9700</v>
      </c>
      <c r="O71" s="70">
        <f t="shared" si="44"/>
        <v>100</v>
      </c>
      <c r="P71" s="70">
        <v>10500</v>
      </c>
      <c r="Q71" s="71">
        <f t="shared" si="46"/>
        <v>108.24742268041237</v>
      </c>
      <c r="R71" s="72">
        <f t="shared" si="45"/>
        <v>9966.6666666666661</v>
      </c>
      <c r="S71" s="72">
        <f t="shared" si="45"/>
        <v>103.09636311569302</v>
      </c>
    </row>
    <row r="72" spans="1:20" ht="63.95" customHeight="1" thickBot="1" x14ac:dyDescent="0.55000000000000004">
      <c r="A72" s="109" t="s">
        <v>13</v>
      </c>
      <c r="B72" s="110"/>
      <c r="C72" s="49">
        <f>C71</f>
        <v>9600</v>
      </c>
      <c r="D72" s="49">
        <f>D71</f>
        <v>9600</v>
      </c>
      <c r="E72" s="49">
        <f t="shared" si="40"/>
        <v>100</v>
      </c>
      <c r="F72" s="49">
        <f>F71</f>
        <v>9600</v>
      </c>
      <c r="G72" s="20">
        <f t="shared" si="41"/>
        <v>100</v>
      </c>
      <c r="H72" s="49">
        <v>9700</v>
      </c>
      <c r="I72" s="20">
        <f t="shared" si="42"/>
        <v>101.04166666666667</v>
      </c>
      <c r="J72" s="20">
        <f t="shared" si="43"/>
        <v>9633.3333333333339</v>
      </c>
      <c r="K72" s="20">
        <f t="shared" si="43"/>
        <v>100.34722222222223</v>
      </c>
      <c r="L72" s="75">
        <v>9700</v>
      </c>
      <c r="M72" s="75">
        <v>101.04166666666667</v>
      </c>
      <c r="N72" s="75">
        <v>9700</v>
      </c>
      <c r="O72" s="75">
        <f t="shared" si="44"/>
        <v>100</v>
      </c>
      <c r="P72" s="75">
        <v>10500</v>
      </c>
      <c r="Q72" s="76">
        <f t="shared" si="46"/>
        <v>108.24742268041237</v>
      </c>
      <c r="R72" s="75">
        <f t="shared" si="45"/>
        <v>9966.6666666666661</v>
      </c>
      <c r="S72" s="75">
        <f t="shared" si="45"/>
        <v>103.09636311569302</v>
      </c>
    </row>
    <row r="73" spans="1:20" ht="63.95" customHeight="1" thickBot="1" x14ac:dyDescent="0.55000000000000004">
      <c r="A73" s="109" t="s">
        <v>110</v>
      </c>
      <c r="B73" s="110"/>
      <c r="C73" s="49">
        <f>(C65+C67+C70+C72)</f>
        <v>1879100</v>
      </c>
      <c r="D73" s="49">
        <f>(D65+D67+D70+D72)</f>
        <v>1879100</v>
      </c>
      <c r="E73" s="49">
        <f t="shared" si="40"/>
        <v>100</v>
      </c>
      <c r="F73" s="49">
        <f>(F65+F67+F70+F72)</f>
        <v>1879100</v>
      </c>
      <c r="G73" s="20">
        <f t="shared" si="41"/>
        <v>100</v>
      </c>
      <c r="H73" s="49">
        <f>(H65+H67+H70+H72)</f>
        <v>1879700</v>
      </c>
      <c r="I73" s="20">
        <f t="shared" si="42"/>
        <v>100.03193017934117</v>
      </c>
      <c r="J73" s="20">
        <f t="shared" si="43"/>
        <v>1879300</v>
      </c>
      <c r="K73" s="20">
        <f t="shared" si="43"/>
        <v>100.01064339311374</v>
      </c>
      <c r="L73" s="75">
        <f>(L65+L70+L72)</f>
        <v>1937200</v>
      </c>
      <c r="M73" s="75">
        <v>100.03193017934117</v>
      </c>
      <c r="N73" s="75">
        <f>(N65+N67+N70+N72)</f>
        <v>1937200</v>
      </c>
      <c r="O73" s="75">
        <f t="shared" si="44"/>
        <v>100</v>
      </c>
      <c r="P73" s="75">
        <f>(P65+P67+P70+P72)</f>
        <v>2346000</v>
      </c>
      <c r="Q73" s="76">
        <f t="shared" si="46"/>
        <v>121.10262234152384</v>
      </c>
      <c r="R73" s="75">
        <f t="shared" si="45"/>
        <v>2073466.6666666667</v>
      </c>
      <c r="S73" s="75">
        <f t="shared" si="45"/>
        <v>107.04485084028833</v>
      </c>
    </row>
    <row r="74" spans="1:20" ht="63.95" customHeight="1" thickBot="1" x14ac:dyDescent="0.55000000000000004">
      <c r="A74" s="91" t="s">
        <v>114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</row>
    <row r="75" spans="1:20" ht="63.95" customHeight="1" thickBot="1" x14ac:dyDescent="0.55000000000000004">
      <c r="A75" s="105" t="s">
        <v>99</v>
      </c>
      <c r="B75" s="106"/>
      <c r="C75" s="47">
        <v>339200</v>
      </c>
      <c r="D75" s="48">
        <v>339200</v>
      </c>
      <c r="E75" s="48">
        <f t="shared" ref="E75:E83" si="47">(D75/C75)*100</f>
        <v>100</v>
      </c>
      <c r="F75" s="48">
        <v>339200</v>
      </c>
      <c r="G75" s="19">
        <f t="shared" ref="G75:G83" si="48">(F75/D75)*100</f>
        <v>100</v>
      </c>
      <c r="H75" s="48">
        <v>355000</v>
      </c>
      <c r="I75" s="19">
        <f t="shared" ref="I75:I83" si="49">(H75/F75)*100</f>
        <v>104.65801886792451</v>
      </c>
      <c r="J75" s="19">
        <f t="shared" ref="J75:K83" si="50">(D75+F75+H75)/3</f>
        <v>344466.66666666669</v>
      </c>
      <c r="K75" s="19">
        <f>(E75+G75+I75)/3</f>
        <v>101.55267295597484</v>
      </c>
      <c r="L75" s="70">
        <v>355000</v>
      </c>
      <c r="M75" s="70">
        <v>104.65801886792451</v>
      </c>
      <c r="N75" s="70">
        <v>355000</v>
      </c>
      <c r="O75" s="70">
        <f t="shared" ref="O75:O83" si="51">(N75/L75)*100</f>
        <v>100</v>
      </c>
      <c r="P75" s="70">
        <v>366000</v>
      </c>
      <c r="Q75" s="71">
        <f t="shared" ref="Q75:Q83" si="52">(P75/N75)*100</f>
        <v>103.09859154929578</v>
      </c>
      <c r="R75" s="72">
        <f t="shared" ref="R75:S83" si="53">(L75+N75+P75)/3</f>
        <v>358666.66666666669</v>
      </c>
      <c r="S75" s="72">
        <f t="shared" si="53"/>
        <v>102.58553680574009</v>
      </c>
    </row>
    <row r="76" spans="1:20" ht="63.95" customHeight="1" thickBot="1" x14ac:dyDescent="0.55000000000000004">
      <c r="A76" s="105" t="s">
        <v>115</v>
      </c>
      <c r="B76" s="106"/>
      <c r="C76" s="47">
        <v>3369000</v>
      </c>
      <c r="D76" s="48">
        <v>3369000</v>
      </c>
      <c r="E76" s="48">
        <f t="shared" si="47"/>
        <v>100</v>
      </c>
      <c r="F76" s="48">
        <v>3369000</v>
      </c>
      <c r="G76" s="19">
        <f t="shared" si="48"/>
        <v>100</v>
      </c>
      <c r="H76" s="48">
        <v>3588000</v>
      </c>
      <c r="I76" s="19">
        <f t="shared" si="49"/>
        <v>106.50044523597506</v>
      </c>
      <c r="J76" s="19">
        <f t="shared" si="50"/>
        <v>3442000</v>
      </c>
      <c r="K76" s="19">
        <f t="shared" si="50"/>
        <v>102.16681507865836</v>
      </c>
      <c r="L76" s="70">
        <v>3588000</v>
      </c>
      <c r="M76" s="70">
        <v>106.50044523597506</v>
      </c>
      <c r="N76" s="70">
        <v>3588000</v>
      </c>
      <c r="O76" s="70">
        <f t="shared" si="51"/>
        <v>100</v>
      </c>
      <c r="P76" s="70">
        <v>3593000</v>
      </c>
      <c r="Q76" s="71">
        <f t="shared" si="52"/>
        <v>100.13935340022297</v>
      </c>
      <c r="R76" s="72">
        <f t="shared" si="53"/>
        <v>3589666.6666666665</v>
      </c>
      <c r="S76" s="72">
        <f t="shared" si="53"/>
        <v>102.21326621206602</v>
      </c>
    </row>
    <row r="77" spans="1:20" ht="63.95" customHeight="1" thickBot="1" x14ac:dyDescent="0.55000000000000004">
      <c r="A77" s="105" t="s">
        <v>116</v>
      </c>
      <c r="B77" s="106"/>
      <c r="C77" s="47">
        <v>44550</v>
      </c>
      <c r="D77" s="48">
        <v>44550</v>
      </c>
      <c r="E77" s="48">
        <f t="shared" si="47"/>
        <v>100</v>
      </c>
      <c r="F77" s="48">
        <v>44550</v>
      </c>
      <c r="G77" s="19">
        <f t="shared" si="48"/>
        <v>100</v>
      </c>
      <c r="H77" s="48">
        <v>45000</v>
      </c>
      <c r="I77" s="19">
        <f t="shared" si="49"/>
        <v>101.01010101010101</v>
      </c>
      <c r="J77" s="19">
        <f t="shared" si="50"/>
        <v>44700</v>
      </c>
      <c r="K77" s="19">
        <f t="shared" si="50"/>
        <v>100.33670033670035</v>
      </c>
      <c r="L77" s="70">
        <v>45000</v>
      </c>
      <c r="M77" s="70">
        <v>101.01010101010101</v>
      </c>
      <c r="N77" s="70">
        <v>45000</v>
      </c>
      <c r="O77" s="70">
        <f t="shared" si="51"/>
        <v>100</v>
      </c>
      <c r="P77" s="70">
        <v>50000</v>
      </c>
      <c r="Q77" s="71">
        <f t="shared" si="52"/>
        <v>111.11111111111111</v>
      </c>
      <c r="R77" s="72">
        <f t="shared" si="53"/>
        <v>46666.666666666664</v>
      </c>
      <c r="S77" s="72">
        <f t="shared" si="53"/>
        <v>104.04040404040404</v>
      </c>
    </row>
    <row r="78" spans="1:20" ht="63.95" customHeight="1" thickBot="1" x14ac:dyDescent="0.55000000000000004">
      <c r="A78" s="109" t="s">
        <v>117</v>
      </c>
      <c r="B78" s="110"/>
      <c r="C78" s="49">
        <f>SUM(C75:C77)</f>
        <v>3752750</v>
      </c>
      <c r="D78" s="49">
        <f>SUM(D75:D77)</f>
        <v>3752750</v>
      </c>
      <c r="E78" s="49">
        <f t="shared" si="47"/>
        <v>100</v>
      </c>
      <c r="F78" s="49">
        <f>SUM(F75:F77)</f>
        <v>3752750</v>
      </c>
      <c r="G78" s="20">
        <f t="shared" si="48"/>
        <v>100</v>
      </c>
      <c r="H78" s="49">
        <f>SUM(H75:H77)</f>
        <v>3988000</v>
      </c>
      <c r="I78" s="20">
        <f t="shared" si="49"/>
        <v>106.26873626007594</v>
      </c>
      <c r="J78" s="20">
        <f t="shared" si="50"/>
        <v>3831166.6666666665</v>
      </c>
      <c r="K78" s="20">
        <f t="shared" si="50"/>
        <v>102.08957875335864</v>
      </c>
      <c r="L78" s="78">
        <v>3988000</v>
      </c>
      <c r="M78" s="78">
        <v>106.26873626007594</v>
      </c>
      <c r="N78" s="78">
        <f>SUM(N75:N77)</f>
        <v>3988000</v>
      </c>
      <c r="O78" s="78">
        <f t="shared" si="51"/>
        <v>100</v>
      </c>
      <c r="P78" s="78">
        <f>SUM(P75:P77)</f>
        <v>4009000</v>
      </c>
      <c r="Q78" s="76">
        <f t="shared" si="52"/>
        <v>100.52657973921765</v>
      </c>
      <c r="R78" s="75">
        <f t="shared" si="53"/>
        <v>3995000</v>
      </c>
      <c r="S78" s="75">
        <f t="shared" si="53"/>
        <v>102.26510533309788</v>
      </c>
    </row>
    <row r="79" spans="1:20" ht="63.95" customHeight="1" thickBot="1" x14ac:dyDescent="0.55000000000000004">
      <c r="A79" s="105" t="s">
        <v>100</v>
      </c>
      <c r="B79" s="106"/>
      <c r="C79" s="47">
        <v>16000</v>
      </c>
      <c r="D79" s="48">
        <v>16000</v>
      </c>
      <c r="E79" s="48">
        <f t="shared" si="47"/>
        <v>100</v>
      </c>
      <c r="F79" s="48">
        <v>16000</v>
      </c>
      <c r="G79" s="19">
        <f t="shared" si="48"/>
        <v>100</v>
      </c>
      <c r="H79" s="48">
        <v>23000</v>
      </c>
      <c r="I79" s="19">
        <f t="shared" si="49"/>
        <v>143.75</v>
      </c>
      <c r="J79" s="19">
        <f t="shared" si="50"/>
        <v>18333.333333333332</v>
      </c>
      <c r="K79" s="19">
        <f t="shared" si="50"/>
        <v>114.58333333333333</v>
      </c>
      <c r="L79" s="70">
        <v>23000</v>
      </c>
      <c r="M79" s="70">
        <v>143.75</v>
      </c>
      <c r="N79" s="70">
        <v>23000</v>
      </c>
      <c r="O79" s="70">
        <f t="shared" si="51"/>
        <v>100</v>
      </c>
      <c r="P79" s="70">
        <v>26000</v>
      </c>
      <c r="Q79" s="71">
        <f t="shared" si="52"/>
        <v>113.04347826086956</v>
      </c>
      <c r="R79" s="72">
        <f t="shared" si="53"/>
        <v>24000</v>
      </c>
      <c r="S79" s="72">
        <f t="shared" si="53"/>
        <v>118.93115942028986</v>
      </c>
    </row>
    <row r="80" spans="1:20" ht="63.95" customHeight="1" thickBot="1" x14ac:dyDescent="0.55000000000000004">
      <c r="A80" s="105" t="s">
        <v>118</v>
      </c>
      <c r="B80" s="106"/>
      <c r="C80" s="47">
        <v>27000</v>
      </c>
      <c r="D80" s="48">
        <v>27000</v>
      </c>
      <c r="E80" s="48">
        <f t="shared" si="47"/>
        <v>100</v>
      </c>
      <c r="F80" s="48">
        <v>27000</v>
      </c>
      <c r="G80" s="19">
        <f t="shared" si="48"/>
        <v>100</v>
      </c>
      <c r="H80" s="48">
        <v>30000</v>
      </c>
      <c r="I80" s="19">
        <f t="shared" si="49"/>
        <v>111.11111111111111</v>
      </c>
      <c r="J80" s="19">
        <f t="shared" si="50"/>
        <v>28000</v>
      </c>
      <c r="K80" s="19">
        <f t="shared" si="50"/>
        <v>103.7037037037037</v>
      </c>
      <c r="L80" s="70">
        <v>30000</v>
      </c>
      <c r="M80" s="70">
        <v>111.11111111111111</v>
      </c>
      <c r="N80" s="70">
        <v>30000</v>
      </c>
      <c r="O80" s="70">
        <f t="shared" si="51"/>
        <v>100</v>
      </c>
      <c r="P80" s="70">
        <v>33000</v>
      </c>
      <c r="Q80" s="71">
        <f t="shared" si="52"/>
        <v>110.00000000000001</v>
      </c>
      <c r="R80" s="72">
        <f t="shared" si="53"/>
        <v>31000</v>
      </c>
      <c r="S80" s="72">
        <f t="shared" si="53"/>
        <v>107.03703703703705</v>
      </c>
    </row>
    <row r="81" spans="1:19" ht="63.95" customHeight="1" thickBot="1" x14ac:dyDescent="0.55000000000000004">
      <c r="A81" s="105" t="s">
        <v>119</v>
      </c>
      <c r="B81" s="106"/>
      <c r="C81" s="47">
        <v>700</v>
      </c>
      <c r="D81" s="48">
        <v>700</v>
      </c>
      <c r="E81" s="48">
        <f t="shared" si="47"/>
        <v>100</v>
      </c>
      <c r="F81" s="48">
        <v>700</v>
      </c>
      <c r="G81" s="19">
        <f t="shared" si="48"/>
        <v>100</v>
      </c>
      <c r="H81" s="48">
        <v>800</v>
      </c>
      <c r="I81" s="19">
        <f t="shared" si="49"/>
        <v>114.28571428571428</v>
      </c>
      <c r="J81" s="19">
        <f t="shared" si="50"/>
        <v>733.33333333333337</v>
      </c>
      <c r="K81" s="19">
        <f t="shared" si="50"/>
        <v>104.76190476190476</v>
      </c>
      <c r="L81" s="70">
        <v>800</v>
      </c>
      <c r="M81" s="70">
        <v>114.28571428571428</v>
      </c>
      <c r="N81" s="70">
        <v>800</v>
      </c>
      <c r="O81" s="70">
        <f t="shared" si="51"/>
        <v>100</v>
      </c>
      <c r="P81" s="70">
        <v>900</v>
      </c>
      <c r="Q81" s="71">
        <f t="shared" si="52"/>
        <v>112.5</v>
      </c>
      <c r="R81" s="72">
        <f t="shared" si="53"/>
        <v>833.33333333333337</v>
      </c>
      <c r="S81" s="72">
        <f t="shared" si="53"/>
        <v>108.92857142857143</v>
      </c>
    </row>
    <row r="82" spans="1:19" ht="63.95" customHeight="1" thickBot="1" x14ac:dyDescent="0.55000000000000004">
      <c r="A82" s="105" t="s">
        <v>120</v>
      </c>
      <c r="B82" s="106"/>
      <c r="C82" s="47">
        <v>16000</v>
      </c>
      <c r="D82" s="48">
        <v>16000</v>
      </c>
      <c r="E82" s="48">
        <f t="shared" si="47"/>
        <v>100</v>
      </c>
      <c r="F82" s="48">
        <v>16000</v>
      </c>
      <c r="G82" s="19">
        <f t="shared" si="48"/>
        <v>100</v>
      </c>
      <c r="H82" s="51">
        <v>8750</v>
      </c>
      <c r="I82" s="19">
        <f t="shared" si="49"/>
        <v>54.6875</v>
      </c>
      <c r="J82" s="19">
        <f t="shared" si="50"/>
        <v>13583.333333333334</v>
      </c>
      <c r="K82" s="19">
        <f t="shared" si="50"/>
        <v>84.895833333333329</v>
      </c>
      <c r="L82" s="70">
        <v>8750</v>
      </c>
      <c r="M82" s="70">
        <v>54.6875</v>
      </c>
      <c r="N82" s="70">
        <v>8750</v>
      </c>
      <c r="O82" s="70">
        <f t="shared" si="51"/>
        <v>100</v>
      </c>
      <c r="P82" s="70">
        <v>19500</v>
      </c>
      <c r="Q82" s="71">
        <f t="shared" si="52"/>
        <v>222.85714285714286</v>
      </c>
      <c r="R82" s="72">
        <f t="shared" si="53"/>
        <v>12333.333333333334</v>
      </c>
      <c r="S82" s="72">
        <f t="shared" si="53"/>
        <v>125.84821428571429</v>
      </c>
    </row>
    <row r="83" spans="1:19" ht="63.95" customHeight="1" thickBot="1" x14ac:dyDescent="0.55000000000000004">
      <c r="A83" s="109" t="s">
        <v>13</v>
      </c>
      <c r="B83" s="110"/>
      <c r="C83" s="49">
        <f>SUM(C79:C82)</f>
        <v>59700</v>
      </c>
      <c r="D83" s="49">
        <f>SUM(D79:D82)</f>
        <v>59700</v>
      </c>
      <c r="E83" s="49">
        <f t="shared" si="47"/>
        <v>100</v>
      </c>
      <c r="F83" s="49">
        <f>SUM(F79:F82)</f>
        <v>59700</v>
      </c>
      <c r="G83" s="20">
        <f t="shared" si="48"/>
        <v>100</v>
      </c>
      <c r="H83" s="49">
        <f>SUM(H79:H82)</f>
        <v>62550</v>
      </c>
      <c r="I83" s="20">
        <f t="shared" si="49"/>
        <v>104.77386934673368</v>
      </c>
      <c r="J83" s="20">
        <f t="shared" si="50"/>
        <v>60650</v>
      </c>
      <c r="K83" s="20">
        <f t="shared" si="50"/>
        <v>101.59128978224457</v>
      </c>
      <c r="L83" s="75">
        <v>62550</v>
      </c>
      <c r="M83" s="75">
        <v>104.77386934673368</v>
      </c>
      <c r="N83" s="75">
        <f>SUM(N79:N82)</f>
        <v>62550</v>
      </c>
      <c r="O83" s="75">
        <f t="shared" si="51"/>
        <v>100</v>
      </c>
      <c r="P83" s="75">
        <f>SUM(P79:P82)</f>
        <v>79400</v>
      </c>
      <c r="Q83" s="76">
        <f t="shared" si="52"/>
        <v>126.93844924060751</v>
      </c>
      <c r="R83" s="75">
        <f t="shared" si="53"/>
        <v>68166.666666666672</v>
      </c>
      <c r="S83" s="75">
        <f t="shared" si="53"/>
        <v>110.57077286244707</v>
      </c>
    </row>
    <row r="84" spans="1:19" ht="63.95" customHeight="1" thickBot="1" x14ac:dyDescent="0.55000000000000004">
      <c r="A84" s="91" t="s">
        <v>101</v>
      </c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</row>
    <row r="85" spans="1:19" ht="63.95" customHeight="1" thickBot="1" x14ac:dyDescent="0.55000000000000004">
      <c r="A85" s="105" t="s">
        <v>121</v>
      </c>
      <c r="B85" s="106"/>
      <c r="C85" s="25">
        <v>52000</v>
      </c>
      <c r="D85" s="19">
        <v>52000</v>
      </c>
      <c r="E85" s="16">
        <f>(D85/C85)*100</f>
        <v>100</v>
      </c>
      <c r="F85" s="19">
        <v>52000</v>
      </c>
      <c r="G85" s="16">
        <f>(F85/D85)*100</f>
        <v>100</v>
      </c>
      <c r="H85" s="16">
        <v>55500</v>
      </c>
      <c r="I85" s="16">
        <f>(H85/F85)*100</f>
        <v>106.73076923076923</v>
      </c>
      <c r="J85" s="16">
        <f>(D85+F85+H85)/3</f>
        <v>53166.666666666664</v>
      </c>
      <c r="K85" s="16">
        <f>(E85+G85+I85)/3</f>
        <v>102.24358974358974</v>
      </c>
      <c r="L85" s="79">
        <v>55500</v>
      </c>
      <c r="M85" s="71">
        <v>106.73076923076923</v>
      </c>
      <c r="N85" s="71">
        <v>55500</v>
      </c>
      <c r="O85" s="71">
        <f>(N85/L85)*100</f>
        <v>100</v>
      </c>
      <c r="P85" s="71">
        <v>58000</v>
      </c>
      <c r="Q85" s="71">
        <f>(P85/N85)*100</f>
        <v>104.5045045045045</v>
      </c>
      <c r="R85" s="72">
        <f>(L85+N85+P85)/3</f>
        <v>56333.333333333336</v>
      </c>
      <c r="S85" s="72">
        <f>(M85+O85+Q85)/3</f>
        <v>103.74509124509125</v>
      </c>
    </row>
    <row r="86" spans="1:19" ht="63.95" customHeight="1" thickBot="1" x14ac:dyDescent="0.55000000000000004">
      <c r="A86" s="109" t="s">
        <v>13</v>
      </c>
      <c r="B86" s="110"/>
      <c r="C86" s="32">
        <f>SUM(C85)</f>
        <v>52000</v>
      </c>
      <c r="D86" s="32">
        <f>SUM(D85)</f>
        <v>52000</v>
      </c>
      <c r="E86" s="15">
        <f>SUM(E85)</f>
        <v>100</v>
      </c>
      <c r="F86" s="32">
        <f>SUM(F85)</f>
        <v>52000</v>
      </c>
      <c r="G86" s="15">
        <f t="shared" ref="G86:J86" si="54">SUM(G85)</f>
        <v>100</v>
      </c>
      <c r="H86" s="15">
        <f>SUM(H85)</f>
        <v>55500</v>
      </c>
      <c r="I86" s="15">
        <f>(H86/F86)*100</f>
        <v>106.73076923076923</v>
      </c>
      <c r="J86" s="15">
        <f t="shared" si="54"/>
        <v>53166.666666666664</v>
      </c>
      <c r="K86" s="15">
        <f>SUM(K85)</f>
        <v>102.24358974358974</v>
      </c>
      <c r="L86" s="75">
        <v>55500</v>
      </c>
      <c r="M86" s="74">
        <v>106.73076923076923</v>
      </c>
      <c r="N86" s="74">
        <f>SUM(N85)</f>
        <v>55500</v>
      </c>
      <c r="O86" s="74">
        <f>(N86/L86)*100</f>
        <v>100</v>
      </c>
      <c r="P86" s="74">
        <f>SUM(P85)</f>
        <v>58000</v>
      </c>
      <c r="Q86" s="76">
        <f>(P86/N86)*100</f>
        <v>104.5045045045045</v>
      </c>
      <c r="R86" s="75">
        <f>(L86+N86+P86)/3</f>
        <v>56333.333333333336</v>
      </c>
      <c r="S86" s="75">
        <f>(M86+O86+Q86)/3</f>
        <v>103.74509124509125</v>
      </c>
    </row>
    <row r="87" spans="1:19" ht="63.95" customHeight="1" thickBot="1" x14ac:dyDescent="0.55000000000000004">
      <c r="A87" s="91" t="s">
        <v>59</v>
      </c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</row>
    <row r="88" spans="1:19" ht="63.95" customHeight="1" thickBot="1" x14ac:dyDescent="0.55000000000000004">
      <c r="A88" s="91" t="s">
        <v>64</v>
      </c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</row>
    <row r="89" spans="1:19" ht="63.95" customHeight="1" thickTop="1" thickBot="1" x14ac:dyDescent="0.55000000000000004">
      <c r="A89" s="105" t="s">
        <v>65</v>
      </c>
      <c r="B89" s="106"/>
      <c r="C89" s="54">
        <v>22500</v>
      </c>
      <c r="D89" s="34">
        <v>22500</v>
      </c>
      <c r="E89" s="16">
        <f>(D89/C89)*100</f>
        <v>100</v>
      </c>
      <c r="F89" s="34">
        <v>22500</v>
      </c>
      <c r="G89" s="16">
        <f>(F89/D89)*100</f>
        <v>100</v>
      </c>
      <c r="H89" s="16">
        <v>27500</v>
      </c>
      <c r="I89" s="16">
        <f>(H89/F89)*100</f>
        <v>122.22222222222223</v>
      </c>
      <c r="J89" s="16">
        <f>(D89+F90+H89)/3</f>
        <v>24400</v>
      </c>
      <c r="K89" s="16">
        <f t="shared" ref="K89:K90" si="55">(E89+G89+I89)/3</f>
        <v>107.4074074074074</v>
      </c>
      <c r="L89" s="79">
        <v>27500</v>
      </c>
      <c r="M89" s="73">
        <v>122.22222222222223</v>
      </c>
      <c r="N89" s="73">
        <v>27500</v>
      </c>
      <c r="O89" s="73">
        <f>(N89/L89)*100</f>
        <v>100</v>
      </c>
      <c r="P89" s="73">
        <v>30000</v>
      </c>
      <c r="Q89" s="71">
        <f>(P89/N89)*100</f>
        <v>109.09090909090908</v>
      </c>
      <c r="R89" s="72">
        <f t="shared" ref="R89:S92" si="56">(L89+N89+P89)/3</f>
        <v>28333.333333333332</v>
      </c>
      <c r="S89" s="72">
        <f t="shared" si="56"/>
        <v>110.43771043771044</v>
      </c>
    </row>
    <row r="90" spans="1:19" ht="63.95" customHeight="1" thickTop="1" thickBot="1" x14ac:dyDescent="0.55000000000000004">
      <c r="A90" s="105" t="s">
        <v>189</v>
      </c>
      <c r="B90" s="106"/>
      <c r="C90" s="54">
        <v>23200</v>
      </c>
      <c r="D90" s="34">
        <v>23200</v>
      </c>
      <c r="E90" s="16">
        <f>(D90/C90)*100</f>
        <v>100</v>
      </c>
      <c r="F90" s="34">
        <v>23200</v>
      </c>
      <c r="G90" s="16">
        <f>(F90/D90)*100</f>
        <v>100</v>
      </c>
      <c r="H90" s="16">
        <v>13700</v>
      </c>
      <c r="I90" s="16">
        <f>(H90/F90)*100</f>
        <v>59.051724137931039</v>
      </c>
      <c r="J90" s="16">
        <f>(D90+F91+H90)/3</f>
        <v>95633.333333333328</v>
      </c>
      <c r="K90" s="16">
        <f t="shared" si="55"/>
        <v>86.350574712643677</v>
      </c>
      <c r="L90" s="79">
        <v>13700</v>
      </c>
      <c r="M90" s="73">
        <v>59.051724137931039</v>
      </c>
      <c r="N90" s="73">
        <v>13700</v>
      </c>
      <c r="O90" s="73">
        <f>(N90/L90)*100</f>
        <v>100</v>
      </c>
      <c r="P90" s="73">
        <v>14000</v>
      </c>
      <c r="Q90" s="71">
        <f>(P90/N90)*100</f>
        <v>102.18978102189782</v>
      </c>
      <c r="R90" s="72">
        <f t="shared" si="56"/>
        <v>13800</v>
      </c>
      <c r="S90" s="72">
        <f t="shared" si="56"/>
        <v>87.080501719942959</v>
      </c>
    </row>
    <row r="91" spans="1:19" ht="63.95" customHeight="1" thickTop="1" thickBot="1" x14ac:dyDescent="0.55000000000000004">
      <c r="A91" s="105" t="s">
        <v>102</v>
      </c>
      <c r="B91" s="106"/>
      <c r="C91" s="54">
        <v>250000</v>
      </c>
      <c r="D91" s="34">
        <v>250000</v>
      </c>
      <c r="E91" s="16">
        <f>(D91/C91)*100</f>
        <v>100</v>
      </c>
      <c r="F91" s="34">
        <v>250000</v>
      </c>
      <c r="G91" s="16">
        <f t="shared" ref="G91" si="57">(F91/D91)*100</f>
        <v>100</v>
      </c>
      <c r="H91" s="16">
        <v>252000</v>
      </c>
      <c r="I91" s="16">
        <f>(H91/F91)*100</f>
        <v>100.8</v>
      </c>
      <c r="J91" s="16">
        <f>(D91+F92+H91)/3</f>
        <v>265900</v>
      </c>
      <c r="K91" s="16">
        <f>(E91+G91+I91)/3</f>
        <v>100.26666666666667</v>
      </c>
      <c r="L91" s="79">
        <v>252000</v>
      </c>
      <c r="M91" s="73">
        <v>100.8</v>
      </c>
      <c r="N91" s="73">
        <v>252000</v>
      </c>
      <c r="O91" s="73">
        <f>(N91/L91)*100</f>
        <v>100</v>
      </c>
      <c r="P91" s="73">
        <v>252000</v>
      </c>
      <c r="Q91" s="71">
        <f>(P91/N91)*100</f>
        <v>100</v>
      </c>
      <c r="R91" s="72">
        <f t="shared" si="56"/>
        <v>252000</v>
      </c>
      <c r="S91" s="72">
        <f t="shared" si="56"/>
        <v>100.26666666666667</v>
      </c>
    </row>
    <row r="92" spans="1:19" ht="63.95" customHeight="1" thickBot="1" x14ac:dyDescent="0.55000000000000004">
      <c r="A92" s="107" t="s">
        <v>13</v>
      </c>
      <c r="B92" s="108"/>
      <c r="C92" s="35">
        <f>SUM(C89:C91)</f>
        <v>295700</v>
      </c>
      <c r="D92" s="35">
        <f>SUM(D89:D91)</f>
        <v>295700</v>
      </c>
      <c r="E92" s="26">
        <f>(D92/C92)*100</f>
        <v>100</v>
      </c>
      <c r="F92" s="35">
        <f>SUM(F89:F91)</f>
        <v>295700</v>
      </c>
      <c r="G92" s="21">
        <f>(F92/D92)*100</f>
        <v>100</v>
      </c>
      <c r="H92" s="26">
        <f>SUM(H89:H91)</f>
        <v>293200</v>
      </c>
      <c r="I92" s="15">
        <f>(H92/F92)*100</f>
        <v>99.154548528914447</v>
      </c>
      <c r="J92" s="26">
        <f>(D92+F93+H92)/3</f>
        <v>196300</v>
      </c>
      <c r="K92" s="26">
        <f>(E92+G92+I92)/3</f>
        <v>99.718182842971487</v>
      </c>
      <c r="L92" s="80">
        <v>293200</v>
      </c>
      <c r="M92" s="76">
        <v>99.154548528914447</v>
      </c>
      <c r="N92" s="81">
        <f>SUM(N89:N91)</f>
        <v>293200</v>
      </c>
      <c r="O92" s="74">
        <f>(N92/L92)*100</f>
        <v>100</v>
      </c>
      <c r="P92" s="81">
        <f>SUM(P89:P91)</f>
        <v>296000</v>
      </c>
      <c r="Q92" s="76">
        <f>(P92/N92)*100</f>
        <v>100.95497953615281</v>
      </c>
      <c r="R92" s="75">
        <f t="shared" si="56"/>
        <v>294133.33333333331</v>
      </c>
      <c r="S92" s="75">
        <f t="shared" si="56"/>
        <v>100.03650935502242</v>
      </c>
    </row>
    <row r="93" spans="1:19" ht="34.5" thickTop="1" x14ac:dyDescent="0.5">
      <c r="A93" s="118" t="s">
        <v>306</v>
      </c>
      <c r="B93" s="118"/>
      <c r="C93" s="37"/>
      <c r="D93" s="37"/>
      <c r="E93" s="37"/>
      <c r="F93" s="82"/>
      <c r="G93" s="37"/>
      <c r="H93" s="37"/>
      <c r="I93" s="37"/>
      <c r="J93" s="37"/>
      <c r="K93" s="37"/>
      <c r="L93" s="39"/>
      <c r="M93" s="39"/>
      <c r="N93" s="43"/>
      <c r="O93" s="43"/>
      <c r="P93" s="38"/>
      <c r="Q93" s="39"/>
      <c r="R93" s="39"/>
      <c r="S93" s="39"/>
    </row>
    <row r="94" spans="1:19" x14ac:dyDescent="0.5">
      <c r="A94" s="43"/>
      <c r="B94" s="43"/>
      <c r="C94" s="37"/>
      <c r="D94" s="37"/>
      <c r="E94" s="37"/>
      <c r="F94" s="37"/>
      <c r="G94" s="37"/>
      <c r="H94" s="37"/>
      <c r="I94" s="37"/>
      <c r="J94" s="37"/>
      <c r="K94" s="37"/>
      <c r="L94" s="39" t="s">
        <v>148</v>
      </c>
      <c r="M94" s="39"/>
      <c r="N94" s="43"/>
      <c r="O94" s="43"/>
      <c r="P94" s="38"/>
      <c r="Q94" s="39"/>
      <c r="R94" s="39"/>
      <c r="S94" s="39"/>
    </row>
    <row r="95" spans="1:19" x14ac:dyDescent="0.5">
      <c r="A95" s="43"/>
      <c r="B95" s="43"/>
      <c r="C95" s="37"/>
      <c r="D95" s="37"/>
      <c r="E95" s="37"/>
      <c r="F95" s="37"/>
      <c r="G95" s="37"/>
      <c r="H95" s="37"/>
      <c r="I95" s="37"/>
      <c r="J95" s="37"/>
      <c r="K95" s="37"/>
      <c r="L95" s="39"/>
      <c r="M95" s="39"/>
      <c r="N95" s="43"/>
      <c r="O95" s="43"/>
      <c r="P95" s="38"/>
      <c r="Q95" s="39"/>
      <c r="R95" s="39"/>
      <c r="S95" s="39"/>
    </row>
    <row r="96" spans="1:19" x14ac:dyDescent="0.5">
      <c r="A96" s="43"/>
      <c r="B96" s="43"/>
      <c r="C96" s="37"/>
      <c r="D96" s="37"/>
      <c r="E96" s="37"/>
      <c r="F96" s="37"/>
      <c r="G96" s="37"/>
      <c r="H96" s="37"/>
      <c r="I96" s="37"/>
      <c r="J96" s="37"/>
      <c r="K96" s="37"/>
      <c r="L96" s="39"/>
      <c r="M96" s="39"/>
      <c r="N96" s="43"/>
      <c r="O96" s="43"/>
      <c r="P96" s="38"/>
      <c r="Q96" s="39"/>
      <c r="R96" s="39"/>
      <c r="S96" s="39"/>
    </row>
    <row r="97" spans="1:19" x14ac:dyDescent="0.5">
      <c r="A97" s="43"/>
      <c r="B97" s="43"/>
      <c r="C97" s="37"/>
      <c r="D97" s="37"/>
      <c r="E97" s="37"/>
      <c r="F97" s="37"/>
      <c r="G97" s="37"/>
      <c r="H97" s="37"/>
      <c r="I97" s="37"/>
      <c r="J97" s="37"/>
      <c r="K97" s="37"/>
      <c r="L97" s="39"/>
      <c r="M97" s="39"/>
      <c r="N97" s="43"/>
      <c r="O97" s="43"/>
      <c r="P97" s="38"/>
      <c r="Q97" s="39"/>
      <c r="R97" s="39"/>
      <c r="S97" s="39"/>
    </row>
    <row r="98" spans="1:19" x14ac:dyDescent="0.5">
      <c r="A98" s="43"/>
      <c r="B98" s="43"/>
      <c r="C98" s="37"/>
      <c r="D98" s="37"/>
      <c r="E98" s="37"/>
      <c r="F98" s="37"/>
      <c r="G98" s="37"/>
      <c r="H98" s="37"/>
      <c r="I98" s="37"/>
      <c r="J98" s="37"/>
      <c r="K98" s="37"/>
      <c r="L98" s="39"/>
      <c r="M98" s="39"/>
      <c r="N98" s="43"/>
      <c r="O98" s="43"/>
      <c r="P98" s="38"/>
      <c r="Q98" s="39"/>
      <c r="R98" s="39"/>
      <c r="S98" s="39"/>
    </row>
    <row r="99" spans="1:19" x14ac:dyDescent="0.5">
      <c r="A99" s="43"/>
      <c r="B99" s="43"/>
      <c r="C99" s="37"/>
      <c r="D99" s="37"/>
      <c r="E99" s="37"/>
      <c r="F99" s="37"/>
      <c r="G99" s="37"/>
      <c r="H99" s="37"/>
      <c r="I99" s="37"/>
      <c r="J99" s="37"/>
      <c r="K99" s="37"/>
      <c r="L99" s="39"/>
      <c r="M99" s="39"/>
      <c r="N99" s="43"/>
      <c r="O99" s="43"/>
      <c r="P99" s="38"/>
      <c r="Q99" s="39"/>
      <c r="R99" s="39"/>
      <c r="S99" s="39"/>
    </row>
    <row r="100" spans="1:19" x14ac:dyDescent="0.5">
      <c r="A100" s="43"/>
      <c r="B100" s="43"/>
      <c r="C100" s="37"/>
      <c r="D100" s="37"/>
      <c r="E100" s="37"/>
      <c r="F100" s="37"/>
      <c r="G100" s="37"/>
      <c r="H100" s="37"/>
      <c r="I100" s="37"/>
      <c r="J100" s="37"/>
      <c r="K100" s="37"/>
      <c r="L100" s="39"/>
      <c r="M100" s="39"/>
      <c r="N100" s="43"/>
      <c r="O100" s="43"/>
      <c r="P100" s="38"/>
      <c r="Q100" s="39"/>
      <c r="R100" s="39"/>
      <c r="S100" s="39"/>
    </row>
    <row r="101" spans="1:19" x14ac:dyDescent="0.5">
      <c r="A101" s="43"/>
      <c r="B101" s="43"/>
      <c r="C101" s="37"/>
      <c r="D101" s="37"/>
      <c r="E101" s="37"/>
      <c r="F101" s="37"/>
      <c r="G101" s="37"/>
      <c r="H101" s="37"/>
      <c r="I101" s="37"/>
      <c r="J101" s="37"/>
      <c r="K101" s="37"/>
      <c r="L101" s="39"/>
      <c r="M101" s="39"/>
      <c r="N101" s="43"/>
      <c r="O101" s="43"/>
      <c r="P101" s="38"/>
      <c r="Q101" s="39"/>
      <c r="R101" s="39"/>
      <c r="S101" s="39"/>
    </row>
    <row r="102" spans="1:19" x14ac:dyDescent="0.5">
      <c r="A102" s="43"/>
      <c r="B102" s="43"/>
      <c r="C102" s="37"/>
      <c r="D102" s="37"/>
      <c r="E102" s="37"/>
      <c r="F102" s="37"/>
      <c r="G102" s="37"/>
      <c r="H102" s="37"/>
      <c r="I102" s="37"/>
      <c r="J102" s="37"/>
      <c r="K102" s="37"/>
      <c r="L102" s="39"/>
      <c r="M102" s="39"/>
      <c r="N102" s="43"/>
      <c r="O102" s="43"/>
      <c r="P102" s="38"/>
      <c r="Q102" s="39"/>
      <c r="R102" s="39"/>
      <c r="S102" s="39"/>
    </row>
    <row r="103" spans="1:19" x14ac:dyDescent="0.5">
      <c r="A103" s="43"/>
      <c r="B103" s="43"/>
      <c r="C103" s="37"/>
      <c r="D103" s="37"/>
      <c r="E103" s="37"/>
      <c r="F103" s="37"/>
      <c r="G103" s="37"/>
      <c r="H103" s="37"/>
      <c r="I103" s="37"/>
      <c r="J103" s="37"/>
      <c r="K103" s="37"/>
      <c r="L103" s="39"/>
      <c r="M103" s="39"/>
      <c r="N103" s="43"/>
      <c r="O103" s="43"/>
      <c r="P103" s="38"/>
      <c r="Q103" s="39"/>
      <c r="R103" s="39"/>
      <c r="S103" s="39"/>
    </row>
    <row r="104" spans="1:19" x14ac:dyDescent="0.5">
      <c r="A104" s="43"/>
      <c r="B104" s="43"/>
      <c r="C104" s="37"/>
      <c r="D104" s="37"/>
      <c r="E104" s="37"/>
      <c r="F104" s="37"/>
      <c r="G104" s="37"/>
      <c r="H104" s="37"/>
      <c r="I104" s="37"/>
      <c r="J104" s="37"/>
      <c r="K104" s="37"/>
      <c r="L104" s="39"/>
      <c r="M104" s="39"/>
      <c r="N104" s="43"/>
      <c r="O104" s="43"/>
      <c r="P104" s="38"/>
      <c r="Q104" s="39"/>
      <c r="R104" s="39"/>
      <c r="S104" s="39"/>
    </row>
    <row r="105" spans="1:19" x14ac:dyDescent="0.5">
      <c r="A105" s="43"/>
      <c r="B105" s="43"/>
      <c r="C105" s="37"/>
      <c r="D105" s="37"/>
      <c r="E105" s="37"/>
      <c r="F105" s="37"/>
      <c r="G105" s="37"/>
      <c r="H105" s="37"/>
      <c r="I105" s="37"/>
      <c r="J105" s="37"/>
      <c r="K105" s="37"/>
      <c r="L105" s="39"/>
      <c r="M105" s="39"/>
      <c r="N105" s="43"/>
      <c r="O105" s="43"/>
      <c r="P105" s="38"/>
      <c r="Q105" s="39"/>
      <c r="R105" s="39"/>
      <c r="S105" s="39"/>
    </row>
    <row r="106" spans="1:19" x14ac:dyDescent="0.5">
      <c r="A106" s="43"/>
      <c r="B106" s="43"/>
      <c r="C106" s="37"/>
      <c r="D106" s="37"/>
      <c r="E106" s="37"/>
      <c r="F106" s="37"/>
      <c r="G106" s="37"/>
      <c r="H106" s="37"/>
      <c r="I106" s="37"/>
      <c r="J106" s="37"/>
      <c r="K106" s="37"/>
      <c r="L106" s="39"/>
      <c r="M106" s="39"/>
      <c r="N106" s="43"/>
      <c r="O106" s="43"/>
      <c r="P106" s="38"/>
      <c r="Q106" s="39"/>
      <c r="R106" s="39"/>
      <c r="S106" s="39"/>
    </row>
    <row r="107" spans="1:19" x14ac:dyDescent="0.5">
      <c r="A107" s="43"/>
      <c r="B107" s="43"/>
      <c r="C107" s="37"/>
      <c r="D107" s="37"/>
      <c r="E107" s="37"/>
      <c r="F107" s="37"/>
      <c r="G107" s="37"/>
      <c r="H107" s="37"/>
      <c r="I107" s="37"/>
      <c r="J107" s="37"/>
      <c r="K107" s="37"/>
      <c r="L107" s="39"/>
      <c r="M107" s="39"/>
      <c r="N107" s="43"/>
      <c r="O107" s="43"/>
      <c r="P107" s="38"/>
      <c r="Q107" s="39"/>
      <c r="R107" s="39"/>
      <c r="S107" s="39"/>
    </row>
    <row r="108" spans="1:19" x14ac:dyDescent="0.5">
      <c r="A108" s="43"/>
      <c r="B108" s="43"/>
      <c r="C108" s="37"/>
      <c r="D108" s="37"/>
      <c r="E108" s="37"/>
      <c r="F108" s="37"/>
      <c r="G108" s="37"/>
      <c r="H108" s="37"/>
      <c r="I108" s="37"/>
      <c r="J108" s="37"/>
      <c r="K108" s="37"/>
      <c r="L108" s="39"/>
      <c r="M108" s="39"/>
      <c r="N108" s="43"/>
      <c r="O108" s="43"/>
      <c r="P108" s="38"/>
      <c r="Q108" s="39"/>
      <c r="R108" s="39"/>
      <c r="S108" s="39"/>
    </row>
    <row r="109" spans="1:19" x14ac:dyDescent="0.5">
      <c r="A109" s="43"/>
      <c r="B109" s="43"/>
      <c r="C109" s="37"/>
      <c r="D109" s="37"/>
      <c r="E109" s="37"/>
      <c r="F109" s="37"/>
      <c r="G109" s="37"/>
      <c r="H109" s="37"/>
      <c r="I109" s="37"/>
      <c r="J109" s="37"/>
      <c r="K109" s="37"/>
      <c r="L109" s="39"/>
      <c r="M109" s="39"/>
      <c r="N109" s="43"/>
      <c r="O109" s="43"/>
      <c r="P109" s="38"/>
      <c r="Q109" s="39"/>
      <c r="R109" s="39"/>
      <c r="S109" s="39"/>
    </row>
    <row r="110" spans="1:19" x14ac:dyDescent="0.5">
      <c r="A110" s="43"/>
      <c r="B110" s="43"/>
      <c r="C110" s="37"/>
      <c r="D110" s="37"/>
      <c r="E110" s="37"/>
      <c r="F110" s="37"/>
      <c r="G110" s="37"/>
      <c r="H110" s="37"/>
      <c r="I110" s="37"/>
      <c r="J110" s="37"/>
      <c r="K110" s="37"/>
      <c r="L110" s="39"/>
      <c r="M110" s="39"/>
      <c r="N110" s="43"/>
      <c r="O110" s="43"/>
      <c r="P110" s="38"/>
      <c r="Q110" s="39"/>
      <c r="R110" s="39"/>
      <c r="S110" s="39"/>
    </row>
    <row r="111" spans="1:19" x14ac:dyDescent="0.5">
      <c r="A111" s="43"/>
      <c r="B111" s="43"/>
      <c r="C111" s="37"/>
      <c r="D111" s="37"/>
      <c r="E111" s="37"/>
      <c r="F111" s="37"/>
      <c r="G111" s="37"/>
      <c r="H111" s="37"/>
      <c r="I111" s="37"/>
      <c r="J111" s="37"/>
      <c r="K111" s="37"/>
      <c r="L111" s="39"/>
      <c r="M111" s="39"/>
      <c r="N111" s="43"/>
      <c r="O111" s="43"/>
      <c r="P111" s="38"/>
      <c r="Q111" s="39"/>
      <c r="R111" s="39"/>
      <c r="S111" s="39"/>
    </row>
    <row r="112" spans="1:19" x14ac:dyDescent="0.5">
      <c r="A112" s="43"/>
      <c r="B112" s="43"/>
      <c r="C112" s="37"/>
      <c r="D112" s="37"/>
      <c r="E112" s="37"/>
      <c r="F112" s="37"/>
      <c r="G112" s="37"/>
      <c r="H112" s="37"/>
      <c r="I112" s="37"/>
      <c r="J112" s="37"/>
      <c r="K112" s="37"/>
      <c r="L112" s="39"/>
      <c r="M112" s="39"/>
      <c r="N112" s="43"/>
      <c r="O112" s="43"/>
      <c r="P112" s="38"/>
      <c r="Q112" s="39"/>
      <c r="R112" s="39"/>
      <c r="S112" s="39"/>
    </row>
    <row r="113" spans="1:19" x14ac:dyDescent="0.5">
      <c r="A113" s="43"/>
      <c r="B113" s="43"/>
      <c r="C113" s="37"/>
      <c r="D113" s="37"/>
      <c r="E113" s="37"/>
      <c r="F113" s="37"/>
      <c r="G113" s="37"/>
      <c r="H113" s="37"/>
      <c r="I113" s="37"/>
      <c r="J113" s="37"/>
      <c r="K113" s="37"/>
      <c r="L113" s="39"/>
      <c r="M113" s="39"/>
      <c r="N113" s="43"/>
      <c r="O113" s="43"/>
      <c r="P113" s="38"/>
      <c r="Q113" s="39"/>
      <c r="R113" s="39"/>
      <c r="S113" s="39"/>
    </row>
    <row r="114" spans="1:19" x14ac:dyDescent="0.5">
      <c r="A114" s="43"/>
      <c r="B114" s="43"/>
      <c r="C114" s="37"/>
      <c r="D114" s="37"/>
      <c r="E114" s="37"/>
      <c r="F114" s="37"/>
      <c r="G114" s="37"/>
      <c r="H114" s="37"/>
      <c r="I114" s="37"/>
      <c r="J114" s="37"/>
      <c r="K114" s="37"/>
      <c r="L114" s="39"/>
      <c r="M114" s="39"/>
      <c r="N114" s="43"/>
      <c r="O114" s="43"/>
      <c r="P114" s="38"/>
      <c r="Q114" s="39"/>
      <c r="R114" s="39"/>
      <c r="S114" s="39"/>
    </row>
    <row r="115" spans="1:19" x14ac:dyDescent="0.5">
      <c r="A115" s="43"/>
      <c r="B115" s="43"/>
      <c r="C115" s="37"/>
      <c r="D115" s="37"/>
      <c r="E115" s="37"/>
      <c r="F115" s="37"/>
      <c r="G115" s="37"/>
      <c r="H115" s="37"/>
      <c r="I115" s="37"/>
      <c r="J115" s="37"/>
      <c r="K115" s="37"/>
      <c r="L115" s="39"/>
      <c r="M115" s="39"/>
      <c r="N115" s="43"/>
      <c r="O115" s="43"/>
      <c r="P115" s="38"/>
      <c r="Q115" s="39"/>
      <c r="R115" s="39"/>
      <c r="S115" s="39"/>
    </row>
    <row r="116" spans="1:19" x14ac:dyDescent="0.5">
      <c r="A116" s="43"/>
      <c r="B116" s="43"/>
      <c r="C116" s="37"/>
      <c r="D116" s="37"/>
      <c r="E116" s="37"/>
      <c r="F116" s="37"/>
      <c r="G116" s="37"/>
      <c r="H116" s="37"/>
      <c r="I116" s="37"/>
      <c r="J116" s="37"/>
      <c r="K116" s="37"/>
      <c r="L116" s="39"/>
      <c r="M116" s="39"/>
      <c r="N116" s="43"/>
      <c r="O116" s="43"/>
      <c r="P116" s="38"/>
      <c r="Q116" s="39"/>
      <c r="R116" s="39"/>
      <c r="S116" s="39"/>
    </row>
    <row r="117" spans="1:19" x14ac:dyDescent="0.5">
      <c r="A117" s="43"/>
      <c r="B117" s="43"/>
      <c r="C117" s="37"/>
      <c r="D117" s="37"/>
      <c r="E117" s="37"/>
      <c r="F117" s="37"/>
      <c r="G117" s="37"/>
      <c r="H117" s="37"/>
      <c r="I117" s="37"/>
      <c r="J117" s="37"/>
      <c r="K117" s="37"/>
      <c r="L117" s="39"/>
      <c r="M117" s="39"/>
      <c r="N117" s="43"/>
      <c r="O117" s="43"/>
      <c r="P117" s="38"/>
      <c r="Q117" s="39"/>
      <c r="R117" s="39"/>
      <c r="S117" s="39"/>
    </row>
    <row r="118" spans="1:19" x14ac:dyDescent="0.5">
      <c r="A118" s="43"/>
      <c r="B118" s="43"/>
      <c r="C118" s="37"/>
      <c r="D118" s="37"/>
      <c r="E118" s="37"/>
      <c r="F118" s="37"/>
      <c r="G118" s="37"/>
      <c r="H118" s="37"/>
      <c r="I118" s="37"/>
      <c r="J118" s="37"/>
      <c r="K118" s="37"/>
      <c r="L118" s="39"/>
      <c r="M118" s="39"/>
      <c r="N118" s="43"/>
      <c r="O118" s="43"/>
      <c r="P118" s="38"/>
      <c r="Q118" s="39"/>
      <c r="R118" s="39"/>
      <c r="S118" s="39"/>
    </row>
  </sheetData>
  <mergeCells count="57">
    <mergeCell ref="A93:B93"/>
    <mergeCell ref="A11:S11"/>
    <mergeCell ref="A24:S24"/>
    <mergeCell ref="A30:S30"/>
    <mergeCell ref="A42:S42"/>
    <mergeCell ref="A23:B23"/>
    <mergeCell ref="A41:B41"/>
    <mergeCell ref="A53:S53"/>
    <mergeCell ref="A57:S57"/>
    <mergeCell ref="A63:S63"/>
    <mergeCell ref="A74:S74"/>
    <mergeCell ref="A66:B66"/>
    <mergeCell ref="A68:B68"/>
    <mergeCell ref="A70:B70"/>
    <mergeCell ref="A47:B47"/>
    <mergeCell ref="A50:B50"/>
    <mergeCell ref="A52:B52"/>
    <mergeCell ref="A56:B56"/>
    <mergeCell ref="B2:B3"/>
    <mergeCell ref="A10:B10"/>
    <mergeCell ref="A29:B29"/>
    <mergeCell ref="A49:B49"/>
    <mergeCell ref="A51:B51"/>
    <mergeCell ref="A54:B54"/>
    <mergeCell ref="A55:B55"/>
    <mergeCell ref="A48:S48"/>
    <mergeCell ref="A78:B78"/>
    <mergeCell ref="A79:B79"/>
    <mergeCell ref="A80:B80"/>
    <mergeCell ref="A67:B67"/>
    <mergeCell ref="A73:B73"/>
    <mergeCell ref="A69:B69"/>
    <mergeCell ref="A71:B71"/>
    <mergeCell ref="A72:B72"/>
    <mergeCell ref="A77:B77"/>
    <mergeCell ref="A59:B59"/>
    <mergeCell ref="A60:B60"/>
    <mergeCell ref="A61:B61"/>
    <mergeCell ref="A62:B62"/>
    <mergeCell ref="A64:B64"/>
    <mergeCell ref="A65:B65"/>
    <mergeCell ref="A1:S1"/>
    <mergeCell ref="A90:B90"/>
    <mergeCell ref="A84:S84"/>
    <mergeCell ref="A91:B91"/>
    <mergeCell ref="A92:B92"/>
    <mergeCell ref="A82:B82"/>
    <mergeCell ref="A83:B83"/>
    <mergeCell ref="A85:B85"/>
    <mergeCell ref="A86:B86"/>
    <mergeCell ref="A89:B89"/>
    <mergeCell ref="A87:S87"/>
    <mergeCell ref="A88:S88"/>
    <mergeCell ref="A58:B58"/>
    <mergeCell ref="A81:B81"/>
    <mergeCell ref="A75:B75"/>
    <mergeCell ref="A76:B76"/>
  </mergeCells>
  <pageMargins left="0.11811023622047245" right="0.19685039370078741" top="1.4173228346456694" bottom="7.874015748031496E-2" header="0.35433070866141736" footer="0.31496062992125984"/>
  <pageSetup paperSize="9" scale="18" orientation="portrait" r:id="rId1"/>
  <headerFooter>
    <oddHeader xml:space="preserve">&amp;L  ا&amp;C&amp;G&amp;R&amp;"-,غامق"&amp;48       الجـمهورية اليــمـنية
       مــحــافــظـة  تــــعـــز 
    فرع الجهاز المركزي للاحصاء </oddHeader>
  </headerFooter>
  <rowBreaks count="3" manualBreakCount="3">
    <brk id="29" max="16383" man="1"/>
    <brk id="52" max="16383" man="1"/>
    <brk id="77" max="18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4"/>
  <sheetViews>
    <sheetView rightToLeft="1" tabSelected="1" view="pageBreakPreview" topLeftCell="B100" zoomScale="40" zoomScaleNormal="30" zoomScaleSheetLayoutView="40" zoomScalePageLayoutView="40" workbookViewId="0">
      <selection activeCell="Q100" sqref="Q100"/>
    </sheetView>
  </sheetViews>
  <sheetFormatPr defaultColWidth="23.625" defaultRowHeight="45" x14ac:dyDescent="0.6"/>
  <cols>
    <col min="1" max="1" width="75.5" bestFit="1" customWidth="1"/>
    <col min="2" max="10" width="20.625" style="9" customWidth="1"/>
    <col min="11" max="11" width="20.625" customWidth="1"/>
    <col min="12" max="12" width="20.625" style="3" customWidth="1"/>
    <col min="13" max="14" width="20.625" customWidth="1"/>
    <col min="15" max="15" width="20.625" style="1" customWidth="1"/>
    <col min="16" max="18" width="20.625" style="4" customWidth="1"/>
  </cols>
  <sheetData>
    <row r="1" spans="1:44" s="68" customFormat="1" ht="99.95" customHeight="1" thickTop="1" thickBot="1" x14ac:dyDescent="0.25">
      <c r="A1" s="125" t="s">
        <v>310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</row>
    <row r="2" spans="1:44" ht="86.25" customHeight="1" thickTop="1" thickBot="1" x14ac:dyDescent="0.25">
      <c r="A2" s="64" t="s">
        <v>0</v>
      </c>
      <c r="B2" s="65" t="s">
        <v>1</v>
      </c>
      <c r="C2" s="65" t="s">
        <v>2</v>
      </c>
      <c r="D2" s="66" t="s">
        <v>298</v>
      </c>
      <c r="E2" s="65" t="s">
        <v>4</v>
      </c>
      <c r="F2" s="66" t="s">
        <v>298</v>
      </c>
      <c r="G2" s="65" t="s">
        <v>5</v>
      </c>
      <c r="H2" s="66" t="s">
        <v>298</v>
      </c>
      <c r="I2" s="65" t="s">
        <v>94</v>
      </c>
      <c r="J2" s="66" t="s">
        <v>299</v>
      </c>
      <c r="K2" s="65" t="s">
        <v>297</v>
      </c>
      <c r="L2" s="66" t="s">
        <v>298</v>
      </c>
      <c r="M2" s="65" t="s">
        <v>160</v>
      </c>
      <c r="N2" s="66" t="s">
        <v>298</v>
      </c>
      <c r="O2" s="65" t="s">
        <v>161</v>
      </c>
      <c r="P2" s="66" t="s">
        <v>298</v>
      </c>
      <c r="Q2" s="65" t="s">
        <v>94</v>
      </c>
      <c r="R2" s="66" t="s">
        <v>299</v>
      </c>
    </row>
    <row r="3" spans="1:44" ht="63.95" customHeight="1" thickBot="1" x14ac:dyDescent="0.25">
      <c r="A3" s="123" t="s">
        <v>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44" ht="63.95" customHeight="1" thickBot="1" x14ac:dyDescent="0.25">
      <c r="A4" s="55" t="s">
        <v>60</v>
      </c>
      <c r="B4" s="25">
        <v>18500</v>
      </c>
      <c r="C4" s="19">
        <v>18500</v>
      </c>
      <c r="D4" s="16">
        <f>(C4/B4)*100</f>
        <v>100</v>
      </c>
      <c r="E4" s="19">
        <v>18500</v>
      </c>
      <c r="F4" s="16">
        <f>(E4/C4)*100</f>
        <v>100</v>
      </c>
      <c r="G4" s="16">
        <v>15300</v>
      </c>
      <c r="H4" s="16">
        <f>(G4/E4)*100</f>
        <v>82.702702702702709</v>
      </c>
      <c r="I4" s="16">
        <f>(C4+E4+G4)/3</f>
        <v>17433.333333333332</v>
      </c>
      <c r="J4" s="16">
        <f>(D4+F4+H4)/3</f>
        <v>94.234234234234236</v>
      </c>
      <c r="K4" s="16">
        <v>15300</v>
      </c>
      <c r="L4" s="16">
        <v>100</v>
      </c>
      <c r="M4" s="16">
        <v>15300</v>
      </c>
      <c r="N4" s="16">
        <f>(M4/K4)*100</f>
        <v>100</v>
      </c>
      <c r="O4" s="16">
        <v>18300</v>
      </c>
      <c r="P4" s="18">
        <f>(O4/M4)*100</f>
        <v>119.6078431372549</v>
      </c>
      <c r="Q4" s="17">
        <f>(K4+M4+O4)/3</f>
        <v>16300</v>
      </c>
      <c r="R4" s="17">
        <f>(L4+N4+P4)/3</f>
        <v>106.53594771241831</v>
      </c>
    </row>
    <row r="5" spans="1:44" ht="63.95" customHeight="1" thickBot="1" x14ac:dyDescent="0.25">
      <c r="A5" s="56" t="s">
        <v>13</v>
      </c>
      <c r="B5" s="32">
        <f>SUM(B4)</f>
        <v>18500</v>
      </c>
      <c r="C5" s="32">
        <f>SUM(C4)</f>
        <v>18500</v>
      </c>
      <c r="D5" s="15">
        <v>100</v>
      </c>
      <c r="E5" s="32">
        <f>SUM(E4)</f>
        <v>18500</v>
      </c>
      <c r="F5" s="15">
        <v>100</v>
      </c>
      <c r="G5" s="15">
        <f>SUM(G4)</f>
        <v>15300</v>
      </c>
      <c r="H5" s="15">
        <f>(G5/E5)*100</f>
        <v>82.702702702702709</v>
      </c>
      <c r="I5" s="15">
        <f>(C5+E5+G5)/3</f>
        <v>17433.333333333332</v>
      </c>
      <c r="J5" s="15">
        <f>(D5+F5+H5)/3</f>
        <v>94.234234234234236</v>
      </c>
      <c r="K5" s="15">
        <v>15300</v>
      </c>
      <c r="L5" s="15">
        <v>100</v>
      </c>
      <c r="M5" s="15">
        <f>SUM(M4)</f>
        <v>15300</v>
      </c>
      <c r="N5" s="15">
        <f>(M5/K5)*100</f>
        <v>100</v>
      </c>
      <c r="O5" s="15">
        <f>SUM(O4)</f>
        <v>18300</v>
      </c>
      <c r="P5" s="15">
        <f>(O5/M5)*100</f>
        <v>119.6078431372549</v>
      </c>
      <c r="Q5" s="32">
        <f>(K5+M5+O5)/3</f>
        <v>16300</v>
      </c>
      <c r="R5" s="32">
        <f>(L5+N5+P5)/3</f>
        <v>106.53594771241831</v>
      </c>
    </row>
    <row r="6" spans="1:44" ht="63.95" customHeight="1" thickBot="1" x14ac:dyDescent="0.25">
      <c r="A6" s="91" t="s">
        <v>61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</row>
    <row r="7" spans="1:44" ht="63.95" customHeight="1" thickBot="1" x14ac:dyDescent="0.25">
      <c r="A7" s="91" t="s">
        <v>62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</row>
    <row r="8" spans="1:44" ht="63.95" customHeight="1" thickBot="1" x14ac:dyDescent="0.25">
      <c r="A8" s="55" t="s">
        <v>186</v>
      </c>
      <c r="B8" s="25">
        <v>700000</v>
      </c>
      <c r="C8" s="19">
        <v>700000</v>
      </c>
      <c r="D8" s="16">
        <f t="shared" ref="D8:D13" si="0">(C8/B8)*100</f>
        <v>100</v>
      </c>
      <c r="E8" s="19">
        <v>700000</v>
      </c>
      <c r="F8" s="16">
        <f>(E8/C8)*100</f>
        <v>100</v>
      </c>
      <c r="G8" s="19">
        <v>700000</v>
      </c>
      <c r="H8" s="16">
        <f>(G8/E8)*100</f>
        <v>100</v>
      </c>
      <c r="I8" s="16">
        <f>(C8+E8+G8)/3</f>
        <v>700000</v>
      </c>
      <c r="J8" s="16">
        <f>(D8+F8+H8)/3</f>
        <v>100</v>
      </c>
      <c r="K8" s="19">
        <v>700000</v>
      </c>
      <c r="L8" s="16">
        <v>100</v>
      </c>
      <c r="M8" s="19">
        <v>700000</v>
      </c>
      <c r="N8" s="16">
        <f>(M8/K8)*100</f>
        <v>100</v>
      </c>
      <c r="O8" s="19">
        <v>750000</v>
      </c>
      <c r="P8" s="18">
        <f>(O8/M8)*100</f>
        <v>107.14285714285714</v>
      </c>
      <c r="Q8" s="17">
        <f t="shared" ref="Q8:R13" si="1">(K8+M8+O8)/3</f>
        <v>716666.66666666663</v>
      </c>
      <c r="R8" s="17">
        <f t="shared" si="1"/>
        <v>102.38095238095237</v>
      </c>
    </row>
    <row r="9" spans="1:44" ht="63.95" customHeight="1" thickBot="1" x14ac:dyDescent="0.25">
      <c r="A9" s="55" t="s">
        <v>185</v>
      </c>
      <c r="B9" s="25">
        <v>820000</v>
      </c>
      <c r="C9" s="19">
        <v>820000</v>
      </c>
      <c r="D9" s="16">
        <f t="shared" si="0"/>
        <v>100</v>
      </c>
      <c r="E9" s="19">
        <v>820000</v>
      </c>
      <c r="F9" s="16">
        <f t="shared" ref="F9:H13" si="2">(E9/C9)*100</f>
        <v>100</v>
      </c>
      <c r="G9" s="19">
        <v>820000</v>
      </c>
      <c r="H9" s="16">
        <f t="shared" si="2"/>
        <v>100</v>
      </c>
      <c r="I9" s="16">
        <f>(C9+E9+G9)/3</f>
        <v>820000</v>
      </c>
      <c r="J9" s="16">
        <f>(D9+F9+H9)/3</f>
        <v>100</v>
      </c>
      <c r="K9" s="19">
        <v>820000</v>
      </c>
      <c r="L9" s="16">
        <v>100</v>
      </c>
      <c r="M9" s="19">
        <v>820000</v>
      </c>
      <c r="N9" s="16">
        <f t="shared" ref="N9:N13" si="3">(M9/K9)*100</f>
        <v>100</v>
      </c>
      <c r="O9" s="19">
        <v>880000</v>
      </c>
      <c r="P9" s="18">
        <f>(O9/M9)*100</f>
        <v>107.31707317073172</v>
      </c>
      <c r="Q9" s="17">
        <f t="shared" si="1"/>
        <v>840000</v>
      </c>
      <c r="R9" s="17">
        <f t="shared" si="1"/>
        <v>102.4390243902439</v>
      </c>
    </row>
    <row r="10" spans="1:44" ht="63.95" customHeight="1" thickBot="1" x14ac:dyDescent="0.25">
      <c r="A10" s="55" t="s">
        <v>182</v>
      </c>
      <c r="B10" s="25">
        <v>0</v>
      </c>
      <c r="C10" s="19">
        <v>0</v>
      </c>
      <c r="D10" s="16">
        <v>0</v>
      </c>
      <c r="E10" s="19">
        <v>0</v>
      </c>
      <c r="F10" s="16">
        <v>0</v>
      </c>
      <c r="G10" s="19">
        <v>0</v>
      </c>
      <c r="H10" s="16">
        <v>0</v>
      </c>
      <c r="I10" s="16">
        <v>0</v>
      </c>
      <c r="J10" s="16">
        <v>0</v>
      </c>
      <c r="K10" s="19">
        <v>0</v>
      </c>
      <c r="L10" s="16">
        <v>0</v>
      </c>
      <c r="M10" s="19">
        <v>0</v>
      </c>
      <c r="N10" s="16">
        <v>0</v>
      </c>
      <c r="O10" s="19">
        <v>0</v>
      </c>
      <c r="P10" s="18">
        <v>0</v>
      </c>
      <c r="Q10" s="17">
        <f t="shared" si="1"/>
        <v>0</v>
      </c>
      <c r="R10" s="17">
        <f t="shared" si="1"/>
        <v>0</v>
      </c>
    </row>
    <row r="11" spans="1:44" ht="63.95" customHeight="1" thickBot="1" x14ac:dyDescent="0.25">
      <c r="A11" s="55" t="s">
        <v>183</v>
      </c>
      <c r="B11" s="25">
        <v>967500</v>
      </c>
      <c r="C11" s="19">
        <v>967500</v>
      </c>
      <c r="D11" s="16">
        <f t="shared" si="0"/>
        <v>100</v>
      </c>
      <c r="E11" s="19">
        <v>967500</v>
      </c>
      <c r="F11" s="16">
        <f t="shared" si="2"/>
        <v>100</v>
      </c>
      <c r="G11" s="19">
        <v>967500</v>
      </c>
      <c r="H11" s="16">
        <f t="shared" si="2"/>
        <v>100</v>
      </c>
      <c r="I11" s="16">
        <f t="shared" ref="I11:J13" si="4">(C11+E11+G11)/3</f>
        <v>967500</v>
      </c>
      <c r="J11" s="16">
        <f t="shared" si="4"/>
        <v>100</v>
      </c>
      <c r="K11" s="19">
        <v>967500</v>
      </c>
      <c r="L11" s="16">
        <v>100</v>
      </c>
      <c r="M11" s="19">
        <v>967500</v>
      </c>
      <c r="N11" s="16">
        <f t="shared" si="3"/>
        <v>100</v>
      </c>
      <c r="O11" s="19">
        <v>1000000</v>
      </c>
      <c r="P11" s="18">
        <f>(O11/M11)*100</f>
        <v>103.35917312661498</v>
      </c>
      <c r="Q11" s="17">
        <f t="shared" si="1"/>
        <v>978333.33333333337</v>
      </c>
      <c r="R11" s="17">
        <f t="shared" si="1"/>
        <v>101.11972437553833</v>
      </c>
    </row>
    <row r="12" spans="1:44" ht="63.95" customHeight="1" thickBot="1" x14ac:dyDescent="0.25">
      <c r="A12" s="55" t="s">
        <v>184</v>
      </c>
      <c r="B12" s="25">
        <v>60000</v>
      </c>
      <c r="C12" s="19">
        <v>60000</v>
      </c>
      <c r="D12" s="16">
        <f t="shared" si="0"/>
        <v>100</v>
      </c>
      <c r="E12" s="19">
        <v>60000</v>
      </c>
      <c r="F12" s="16">
        <f t="shared" si="2"/>
        <v>100</v>
      </c>
      <c r="G12" s="19">
        <v>60000</v>
      </c>
      <c r="H12" s="16">
        <f t="shared" si="2"/>
        <v>100</v>
      </c>
      <c r="I12" s="16">
        <f t="shared" si="4"/>
        <v>60000</v>
      </c>
      <c r="J12" s="16">
        <f t="shared" si="4"/>
        <v>100</v>
      </c>
      <c r="K12" s="19">
        <v>60000</v>
      </c>
      <c r="L12" s="16">
        <v>100</v>
      </c>
      <c r="M12" s="19">
        <v>60000</v>
      </c>
      <c r="N12" s="16">
        <f t="shared" si="3"/>
        <v>100</v>
      </c>
      <c r="O12" s="19">
        <v>70000</v>
      </c>
      <c r="P12" s="18">
        <f>(O12/M12)*100</f>
        <v>116.66666666666667</v>
      </c>
      <c r="Q12" s="17">
        <f t="shared" si="1"/>
        <v>63333.333333333336</v>
      </c>
      <c r="R12" s="17">
        <f t="shared" si="1"/>
        <v>105.55555555555556</v>
      </c>
    </row>
    <row r="13" spans="1:44" ht="63.95" customHeight="1" thickBot="1" x14ac:dyDescent="0.25">
      <c r="A13" s="56" t="s">
        <v>13</v>
      </c>
      <c r="B13" s="32">
        <f>SUM(B8:B12)</f>
        <v>2547500</v>
      </c>
      <c r="C13" s="32">
        <f>SUM(C8:C12)</f>
        <v>2547500</v>
      </c>
      <c r="D13" s="15">
        <f t="shared" si="0"/>
        <v>100</v>
      </c>
      <c r="E13" s="32">
        <f>SUM(E8:E12)</f>
        <v>2547500</v>
      </c>
      <c r="F13" s="15">
        <f t="shared" si="2"/>
        <v>100</v>
      </c>
      <c r="G13" s="32">
        <f>SUM(G8:G12)</f>
        <v>2547500</v>
      </c>
      <c r="H13" s="15">
        <f t="shared" si="2"/>
        <v>100</v>
      </c>
      <c r="I13" s="15">
        <f t="shared" si="4"/>
        <v>2547500</v>
      </c>
      <c r="J13" s="15">
        <f t="shared" si="4"/>
        <v>100</v>
      </c>
      <c r="K13" s="86">
        <v>2547500</v>
      </c>
      <c r="L13" s="15">
        <v>100</v>
      </c>
      <c r="M13" s="86">
        <f>SUM(M8:M12)</f>
        <v>2547500</v>
      </c>
      <c r="N13" s="15">
        <f t="shared" si="3"/>
        <v>100</v>
      </c>
      <c r="O13" s="86">
        <f>SUM(O8:O12)</f>
        <v>2700000</v>
      </c>
      <c r="P13" s="15">
        <f>(O13/M13)*100</f>
        <v>105.98626104023552</v>
      </c>
      <c r="Q13" s="86">
        <f t="shared" si="1"/>
        <v>2598333.3333333335</v>
      </c>
      <c r="R13" s="86">
        <f t="shared" si="1"/>
        <v>101.99542034674516</v>
      </c>
    </row>
    <row r="14" spans="1:44" ht="63.95" customHeight="1" thickBot="1" x14ac:dyDescent="0.25">
      <c r="A14" s="99" t="s">
        <v>63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1"/>
    </row>
    <row r="15" spans="1:44" ht="63.95" customHeight="1" thickBot="1" x14ac:dyDescent="0.25">
      <c r="A15" s="55" t="s">
        <v>153</v>
      </c>
      <c r="B15" s="25">
        <v>75000</v>
      </c>
      <c r="C15" s="19">
        <v>75000</v>
      </c>
      <c r="D15" s="16">
        <f>(C15/B15)*100</f>
        <v>100</v>
      </c>
      <c r="E15" s="19">
        <v>75000</v>
      </c>
      <c r="F15" s="16">
        <f>(E15/C15)*100</f>
        <v>100</v>
      </c>
      <c r="G15" s="19">
        <v>75000</v>
      </c>
      <c r="H15" s="16">
        <f>(G15/E15)*100</f>
        <v>100</v>
      </c>
      <c r="I15" s="16">
        <f t="shared" ref="I15:J17" si="5">(C15+E15+G15)/3</f>
        <v>75000</v>
      </c>
      <c r="J15" s="16">
        <f t="shared" si="5"/>
        <v>100</v>
      </c>
      <c r="K15" s="19">
        <v>75000</v>
      </c>
      <c r="L15" s="16">
        <v>100</v>
      </c>
      <c r="M15" s="19">
        <v>75000</v>
      </c>
      <c r="N15" s="16">
        <f>(M15/K15)*100</f>
        <v>100</v>
      </c>
      <c r="O15" s="19">
        <v>80000</v>
      </c>
      <c r="P15" s="18">
        <f>(O15/M15)*100</f>
        <v>106.66666666666667</v>
      </c>
      <c r="Q15" s="17">
        <f t="shared" ref="Q15:R18" si="6">(K15+M15+O15)/3</f>
        <v>76666.666666666672</v>
      </c>
      <c r="R15" s="17">
        <f t="shared" si="6"/>
        <v>102.22222222222223</v>
      </c>
    </row>
    <row r="16" spans="1:44" ht="63.95" customHeight="1" thickBot="1" x14ac:dyDescent="0.25">
      <c r="A16" s="55" t="s">
        <v>187</v>
      </c>
      <c r="B16" s="25">
        <v>117500</v>
      </c>
      <c r="C16" s="19">
        <v>117500</v>
      </c>
      <c r="D16" s="16">
        <f>(C16/B16)*100</f>
        <v>100</v>
      </c>
      <c r="E16" s="19">
        <v>117500</v>
      </c>
      <c r="F16" s="16">
        <f t="shared" ref="F16:H20" si="7">(E16/C16)*100</f>
        <v>100</v>
      </c>
      <c r="G16" s="19">
        <v>117500</v>
      </c>
      <c r="H16" s="16">
        <f t="shared" ref="H16:H18" si="8">(G16/E16)*100</f>
        <v>100</v>
      </c>
      <c r="I16" s="16">
        <f t="shared" si="5"/>
        <v>117500</v>
      </c>
      <c r="J16" s="16">
        <f t="shared" si="5"/>
        <v>100</v>
      </c>
      <c r="K16" s="19">
        <v>117500</v>
      </c>
      <c r="L16" s="16">
        <v>100</v>
      </c>
      <c r="M16" s="19">
        <v>117500</v>
      </c>
      <c r="N16" s="16">
        <f t="shared" ref="N16:N18" si="9">(M16/K16)*100</f>
        <v>100</v>
      </c>
      <c r="O16" s="19">
        <v>124000</v>
      </c>
      <c r="P16" s="18">
        <f>(O16/M16)*100</f>
        <v>105.53191489361701</v>
      </c>
      <c r="Q16" s="17">
        <f t="shared" si="6"/>
        <v>119666.66666666667</v>
      </c>
      <c r="R16" s="17">
        <f t="shared" si="6"/>
        <v>101.84397163120566</v>
      </c>
    </row>
    <row r="17" spans="1:18" ht="63.95" customHeight="1" thickBot="1" x14ac:dyDescent="0.25">
      <c r="A17" s="55" t="s">
        <v>188</v>
      </c>
      <c r="B17" s="25">
        <v>360000</v>
      </c>
      <c r="C17" s="19">
        <v>360000</v>
      </c>
      <c r="D17" s="16">
        <f>(C17/B17)*100</f>
        <v>100</v>
      </c>
      <c r="E17" s="19">
        <v>360000</v>
      </c>
      <c r="F17" s="16">
        <f t="shared" si="7"/>
        <v>100</v>
      </c>
      <c r="G17" s="19">
        <v>360000</v>
      </c>
      <c r="H17" s="16">
        <f t="shared" si="8"/>
        <v>100</v>
      </c>
      <c r="I17" s="16">
        <f t="shared" si="5"/>
        <v>360000</v>
      </c>
      <c r="J17" s="16">
        <f t="shared" si="5"/>
        <v>100</v>
      </c>
      <c r="K17" s="19">
        <v>360000</v>
      </c>
      <c r="L17" s="16">
        <v>100</v>
      </c>
      <c r="M17" s="19">
        <v>360000</v>
      </c>
      <c r="N17" s="16">
        <f t="shared" si="9"/>
        <v>100</v>
      </c>
      <c r="O17" s="19">
        <v>384000</v>
      </c>
      <c r="P17" s="18">
        <f>(O17/M17)*100</f>
        <v>106.66666666666667</v>
      </c>
      <c r="Q17" s="17">
        <f t="shared" si="6"/>
        <v>368000</v>
      </c>
      <c r="R17" s="17">
        <f t="shared" si="6"/>
        <v>102.22222222222223</v>
      </c>
    </row>
    <row r="18" spans="1:18" ht="63.95" customHeight="1" thickBot="1" x14ac:dyDescent="0.25">
      <c r="A18" s="56" t="s">
        <v>13</v>
      </c>
      <c r="B18" s="32">
        <f>SUM(B15:B17)</f>
        <v>552500</v>
      </c>
      <c r="C18" s="32">
        <f>SUM(C15:C17)</f>
        <v>552500</v>
      </c>
      <c r="D18" s="15">
        <f>(C18/B18)*100</f>
        <v>100</v>
      </c>
      <c r="E18" s="32">
        <f>SUM(E15:E17)</f>
        <v>552500</v>
      </c>
      <c r="F18" s="15">
        <f t="shared" si="7"/>
        <v>100</v>
      </c>
      <c r="G18" s="32">
        <f>SUM(G15:G17)</f>
        <v>552500</v>
      </c>
      <c r="H18" s="15">
        <f t="shared" si="8"/>
        <v>100</v>
      </c>
      <c r="I18" s="15">
        <f>SUM(I15:I17)</f>
        <v>552500</v>
      </c>
      <c r="J18" s="15">
        <f>(D18+F18+H18)/3</f>
        <v>100</v>
      </c>
      <c r="K18" s="32">
        <v>552500</v>
      </c>
      <c r="L18" s="15">
        <v>100</v>
      </c>
      <c r="M18" s="32">
        <f>SUM(M15:M17)</f>
        <v>552500</v>
      </c>
      <c r="N18" s="15">
        <f t="shared" si="9"/>
        <v>100</v>
      </c>
      <c r="O18" s="32">
        <f>SUM(O15:O17)</f>
        <v>588000</v>
      </c>
      <c r="P18" s="21">
        <f>(O18/M18)*100</f>
        <v>106.42533936651584</v>
      </c>
      <c r="Q18" s="32">
        <f t="shared" si="6"/>
        <v>564333.33333333337</v>
      </c>
      <c r="R18" s="32">
        <f t="shared" si="6"/>
        <v>102.14177978883862</v>
      </c>
    </row>
    <row r="19" spans="1:18" ht="63.95" customHeight="1" thickBot="1" x14ac:dyDescent="0.25">
      <c r="A19" s="91" t="s">
        <v>66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  <row r="20" spans="1:18" ht="63.95" customHeight="1" thickBot="1" x14ac:dyDescent="0.25">
      <c r="A20" s="55" t="s">
        <v>180</v>
      </c>
      <c r="B20" s="25">
        <v>21000</v>
      </c>
      <c r="C20" s="19">
        <v>21000</v>
      </c>
      <c r="D20" s="16">
        <f>(C20/B20)*100</f>
        <v>100</v>
      </c>
      <c r="E20" s="19">
        <v>21000</v>
      </c>
      <c r="F20" s="16">
        <f t="shared" si="7"/>
        <v>100</v>
      </c>
      <c r="G20" s="19">
        <v>21000</v>
      </c>
      <c r="H20" s="16">
        <f t="shared" si="7"/>
        <v>100</v>
      </c>
      <c r="I20" s="16">
        <f t="shared" ref="I20:J22" si="10">(C20+E20+G20)/3</f>
        <v>21000</v>
      </c>
      <c r="J20" s="16">
        <f t="shared" si="10"/>
        <v>100</v>
      </c>
      <c r="K20" s="19">
        <v>21000</v>
      </c>
      <c r="L20" s="16">
        <v>100</v>
      </c>
      <c r="M20" s="19">
        <v>21000</v>
      </c>
      <c r="N20" s="16">
        <f t="shared" ref="N20" si="11">(M20/K20)*100</f>
        <v>100</v>
      </c>
      <c r="O20" s="19">
        <v>23000</v>
      </c>
      <c r="P20" s="18">
        <f>(O20/M20)*100</f>
        <v>109.52380952380953</v>
      </c>
      <c r="Q20" s="17">
        <f t="shared" ref="Q20:R22" si="12">(K20+M20+O20)/3</f>
        <v>21666.666666666668</v>
      </c>
      <c r="R20" s="17">
        <f t="shared" si="12"/>
        <v>103.17460317460318</v>
      </c>
    </row>
    <row r="21" spans="1:18" ht="63.95" customHeight="1" thickBot="1" x14ac:dyDescent="0.25">
      <c r="A21" s="55" t="s">
        <v>181</v>
      </c>
      <c r="B21" s="25">
        <v>5200</v>
      </c>
      <c r="C21" s="19">
        <v>5200</v>
      </c>
      <c r="D21" s="16">
        <f>(C21/B21)*100</f>
        <v>100</v>
      </c>
      <c r="E21" s="19">
        <v>5200</v>
      </c>
      <c r="F21" s="16">
        <f>(E21/C21)*100</f>
        <v>100</v>
      </c>
      <c r="G21" s="19">
        <v>5200</v>
      </c>
      <c r="H21" s="16">
        <f>(G21/E21)*100</f>
        <v>100</v>
      </c>
      <c r="I21" s="16">
        <f t="shared" si="10"/>
        <v>5200</v>
      </c>
      <c r="J21" s="16">
        <f t="shared" si="10"/>
        <v>100</v>
      </c>
      <c r="K21" s="19">
        <v>5200</v>
      </c>
      <c r="L21" s="16">
        <v>100</v>
      </c>
      <c r="M21" s="19">
        <v>5200</v>
      </c>
      <c r="N21" s="16">
        <f>(M21/K21)*100</f>
        <v>100</v>
      </c>
      <c r="O21" s="19">
        <v>6200</v>
      </c>
      <c r="P21" s="18">
        <f>(O21/M21)*100</f>
        <v>119.23076923076923</v>
      </c>
      <c r="Q21" s="17">
        <f t="shared" si="12"/>
        <v>5533.333333333333</v>
      </c>
      <c r="R21" s="17">
        <f t="shared" si="12"/>
        <v>106.41025641025641</v>
      </c>
    </row>
    <row r="22" spans="1:18" ht="63.95" customHeight="1" thickBot="1" x14ac:dyDescent="0.25">
      <c r="A22" s="56" t="s">
        <v>13</v>
      </c>
      <c r="B22" s="32">
        <f>SUM(B20:B21)</f>
        <v>26200</v>
      </c>
      <c r="C22" s="32">
        <f>SUM(C20:C21)</f>
        <v>26200</v>
      </c>
      <c r="D22" s="15">
        <f>(C22/B22)*100</f>
        <v>100</v>
      </c>
      <c r="E22" s="32">
        <f>SUM(E20:E21)</f>
        <v>26200</v>
      </c>
      <c r="F22" s="15">
        <f>(E22/C22)*100</f>
        <v>100</v>
      </c>
      <c r="G22" s="32">
        <f>SUM(G20:G21)</f>
        <v>26200</v>
      </c>
      <c r="H22" s="15">
        <f>(G22/E22)*100</f>
        <v>100</v>
      </c>
      <c r="I22" s="15">
        <f t="shared" si="10"/>
        <v>26200</v>
      </c>
      <c r="J22" s="15">
        <f t="shared" si="10"/>
        <v>100</v>
      </c>
      <c r="K22" s="32">
        <v>26200</v>
      </c>
      <c r="L22" s="15">
        <v>100</v>
      </c>
      <c r="M22" s="32">
        <f>SUM(M20:M21)</f>
        <v>26200</v>
      </c>
      <c r="N22" s="15">
        <f>(M22/K22)*100</f>
        <v>100</v>
      </c>
      <c r="O22" s="32">
        <f>SUM(O20:O21)</f>
        <v>29200</v>
      </c>
      <c r="P22" s="21">
        <f>(O22/M22)*100</f>
        <v>111.45038167938932</v>
      </c>
      <c r="Q22" s="32">
        <f t="shared" si="12"/>
        <v>27200</v>
      </c>
      <c r="R22" s="32">
        <f t="shared" si="12"/>
        <v>103.81679389312978</v>
      </c>
    </row>
    <row r="23" spans="1:18" ht="63.95" customHeight="1" thickBot="1" x14ac:dyDescent="0.25">
      <c r="A23" s="91" t="s">
        <v>67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</row>
    <row r="24" spans="1:18" ht="63.95" customHeight="1" thickBot="1" x14ac:dyDescent="0.25">
      <c r="A24" s="55" t="s">
        <v>68</v>
      </c>
      <c r="B24" s="19">
        <v>3000</v>
      </c>
      <c r="C24" s="19">
        <v>3000</v>
      </c>
      <c r="D24" s="16">
        <f>(C24/B24)*100</f>
        <v>100</v>
      </c>
      <c r="E24" s="19">
        <v>3000</v>
      </c>
      <c r="F24" s="16">
        <f t="shared" ref="F24" si="13">(E24/C24)*100</f>
        <v>100</v>
      </c>
      <c r="G24" s="19">
        <v>3000</v>
      </c>
      <c r="H24" s="16">
        <f t="shared" ref="H24" si="14">(G24/E24)*100</f>
        <v>100</v>
      </c>
      <c r="I24" s="16">
        <f t="shared" ref="I24" si="15">(C24+E24+G24)/3</f>
        <v>3000</v>
      </c>
      <c r="J24" s="16">
        <f t="shared" ref="J24" si="16">(D24+F24+H24)/3</f>
        <v>100</v>
      </c>
      <c r="K24" s="19">
        <v>3000</v>
      </c>
      <c r="L24" s="16">
        <v>100</v>
      </c>
      <c r="M24" s="19">
        <v>3000</v>
      </c>
      <c r="N24" s="16">
        <f t="shared" ref="N24" si="17">(M24/K24)*100</f>
        <v>100</v>
      </c>
      <c r="O24" s="19">
        <v>3000</v>
      </c>
      <c r="P24" s="18">
        <f>(O24/M24)*100</f>
        <v>100</v>
      </c>
      <c r="Q24" s="17">
        <f t="shared" ref="Q24:R26" si="18">(K24+M24+O24)/3</f>
        <v>3000</v>
      </c>
      <c r="R24" s="17">
        <f t="shared" si="18"/>
        <v>100</v>
      </c>
    </row>
    <row r="25" spans="1:18" ht="63.95" customHeight="1" thickBot="1" x14ac:dyDescent="0.25">
      <c r="A25" s="57" t="s">
        <v>69</v>
      </c>
      <c r="B25" s="25">
        <v>25750</v>
      </c>
      <c r="C25" s="19">
        <v>25750</v>
      </c>
      <c r="D25" s="18">
        <f>(C25/B25)*100</f>
        <v>100</v>
      </c>
      <c r="E25" s="19">
        <v>25750</v>
      </c>
      <c r="F25" s="18">
        <f>(E25/C25)*100</f>
        <v>100</v>
      </c>
      <c r="G25" s="19">
        <v>25750</v>
      </c>
      <c r="H25" s="18">
        <f>(G25/E25)*100</f>
        <v>100</v>
      </c>
      <c r="I25" s="18">
        <f>(C25+E25+G25)/3</f>
        <v>25750</v>
      </c>
      <c r="J25" s="18">
        <f>(D25+F25+H25)/3</f>
        <v>100</v>
      </c>
      <c r="K25" s="19">
        <v>25750</v>
      </c>
      <c r="L25" s="18">
        <v>100</v>
      </c>
      <c r="M25" s="19">
        <v>25750</v>
      </c>
      <c r="N25" s="18">
        <f>(M25/K25)*100</f>
        <v>100</v>
      </c>
      <c r="O25" s="19">
        <v>25750</v>
      </c>
      <c r="P25" s="18">
        <f>(O25/M25)*100</f>
        <v>100</v>
      </c>
      <c r="Q25" s="17">
        <f t="shared" si="18"/>
        <v>25750</v>
      </c>
      <c r="R25" s="17">
        <f t="shared" si="18"/>
        <v>100</v>
      </c>
    </row>
    <row r="26" spans="1:18" ht="63.95" customHeight="1" thickBot="1" x14ac:dyDescent="0.25">
      <c r="A26" s="56" t="s">
        <v>13</v>
      </c>
      <c r="B26" s="32">
        <f>SUM(B24:B25)</f>
        <v>28750</v>
      </c>
      <c r="C26" s="32">
        <f>SUM(C24:C25)</f>
        <v>28750</v>
      </c>
      <c r="D26" s="15">
        <f>(C26/B26)*100</f>
        <v>100</v>
      </c>
      <c r="E26" s="32">
        <f>SUM(E24:E25)</f>
        <v>28750</v>
      </c>
      <c r="F26" s="15">
        <f>(E26/D26)*100</f>
        <v>28750</v>
      </c>
      <c r="G26" s="32">
        <f>SUM(G24:G25)</f>
        <v>28750</v>
      </c>
      <c r="H26" s="15">
        <f>(G26/F26)*100</f>
        <v>100</v>
      </c>
      <c r="I26" s="15">
        <f>(C26+E26+G26)/3</f>
        <v>28750</v>
      </c>
      <c r="J26" s="15">
        <f>(D26+F26+H26)/3</f>
        <v>9650</v>
      </c>
      <c r="K26" s="32">
        <v>28750</v>
      </c>
      <c r="L26" s="15">
        <v>100</v>
      </c>
      <c r="M26" s="32">
        <f>SUM(M24:M25)</f>
        <v>28750</v>
      </c>
      <c r="N26" s="15">
        <f>(M26/K26)*100</f>
        <v>100</v>
      </c>
      <c r="O26" s="32">
        <f>SUM(O24:O25)</f>
        <v>28750</v>
      </c>
      <c r="P26" s="15">
        <f>(O26/M26)*100</f>
        <v>100</v>
      </c>
      <c r="Q26" s="32">
        <f t="shared" si="18"/>
        <v>28750</v>
      </c>
      <c r="R26" s="32">
        <f t="shared" si="18"/>
        <v>100</v>
      </c>
    </row>
    <row r="27" spans="1:18" ht="63.95" customHeight="1" thickBot="1" x14ac:dyDescent="0.25">
      <c r="A27" s="91" t="s">
        <v>70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</row>
    <row r="28" spans="1:18" ht="63.95" customHeight="1" thickBot="1" x14ac:dyDescent="0.25">
      <c r="A28" s="55" t="s">
        <v>71</v>
      </c>
      <c r="B28" s="25">
        <v>2566230</v>
      </c>
      <c r="C28" s="19">
        <v>2566230</v>
      </c>
      <c r="D28" s="16">
        <f t="shared" ref="D28:D29" si="19">(C28/B28)*100</f>
        <v>100</v>
      </c>
      <c r="E28" s="19">
        <v>2566230</v>
      </c>
      <c r="F28" s="16">
        <f t="shared" ref="F28:F29" si="20">(E28/C28)*100</f>
        <v>100</v>
      </c>
      <c r="G28" s="19">
        <v>2566230</v>
      </c>
      <c r="H28" s="16">
        <f t="shared" ref="H28:H29" si="21">(G28/E28)*100</f>
        <v>100</v>
      </c>
      <c r="I28" s="16">
        <f>(C28+E28+G28)/3</f>
        <v>2566230</v>
      </c>
      <c r="J28" s="16">
        <f>(D28+F28+H28)/3</f>
        <v>100</v>
      </c>
      <c r="K28" s="19">
        <v>2566230</v>
      </c>
      <c r="L28" s="16">
        <v>100</v>
      </c>
      <c r="M28" s="19">
        <v>2566230</v>
      </c>
      <c r="N28" s="16">
        <f t="shared" ref="N28:N29" si="22">(M28/K28)*100</f>
        <v>100</v>
      </c>
      <c r="O28" s="19">
        <v>2821800</v>
      </c>
      <c r="P28" s="18">
        <f>(O28/M28)*100</f>
        <v>109.95896704504273</v>
      </c>
      <c r="Q28" s="17">
        <f t="shared" ref="Q28:R32" si="23">(K28+M28+O28)/3</f>
        <v>2651420</v>
      </c>
      <c r="R28" s="17">
        <f t="shared" si="23"/>
        <v>103.31965568168091</v>
      </c>
    </row>
    <row r="29" spans="1:18" ht="63.95" customHeight="1" thickBot="1" x14ac:dyDescent="0.25">
      <c r="A29" s="55" t="s">
        <v>72</v>
      </c>
      <c r="B29" s="25">
        <v>311000</v>
      </c>
      <c r="C29" s="19">
        <v>311000</v>
      </c>
      <c r="D29" s="16">
        <f t="shared" si="19"/>
        <v>100</v>
      </c>
      <c r="E29" s="19">
        <v>311000</v>
      </c>
      <c r="F29" s="16">
        <f t="shared" si="20"/>
        <v>100</v>
      </c>
      <c r="G29" s="19">
        <v>311000</v>
      </c>
      <c r="H29" s="16">
        <f t="shared" si="21"/>
        <v>100</v>
      </c>
      <c r="I29" s="16">
        <f>(C29+E29+G29)/3</f>
        <v>311000</v>
      </c>
      <c r="J29" s="16">
        <f>(D29+F29+H29)/3</f>
        <v>100</v>
      </c>
      <c r="K29" s="19">
        <v>311000</v>
      </c>
      <c r="L29" s="16">
        <v>100</v>
      </c>
      <c r="M29" s="19">
        <v>311000</v>
      </c>
      <c r="N29" s="16">
        <f t="shared" si="22"/>
        <v>100</v>
      </c>
      <c r="O29" s="19">
        <v>246400</v>
      </c>
      <c r="P29" s="18">
        <f>(O29/M29)*100</f>
        <v>79.228295819935695</v>
      </c>
      <c r="Q29" s="17">
        <f t="shared" si="23"/>
        <v>289466.66666666669</v>
      </c>
      <c r="R29" s="17">
        <f t="shared" si="23"/>
        <v>93.076098606645232</v>
      </c>
    </row>
    <row r="30" spans="1:18" ht="63.95" customHeight="1" thickBot="1" x14ac:dyDescent="0.25">
      <c r="A30" s="55" t="s">
        <v>73</v>
      </c>
      <c r="B30" s="25">
        <v>0</v>
      </c>
      <c r="C30" s="19">
        <v>0</v>
      </c>
      <c r="D30" s="16">
        <v>0</v>
      </c>
      <c r="E30" s="19">
        <v>0</v>
      </c>
      <c r="F30" s="16">
        <v>0</v>
      </c>
      <c r="G30" s="19">
        <v>0</v>
      </c>
      <c r="H30" s="16">
        <v>0</v>
      </c>
      <c r="I30" s="16">
        <v>0</v>
      </c>
      <c r="J30" s="16">
        <v>0</v>
      </c>
      <c r="K30" s="19">
        <v>0</v>
      </c>
      <c r="L30" s="16">
        <v>0</v>
      </c>
      <c r="M30" s="19">
        <v>0</v>
      </c>
      <c r="N30" s="16">
        <v>0</v>
      </c>
      <c r="O30" s="19">
        <v>0</v>
      </c>
      <c r="P30" s="18">
        <v>0</v>
      </c>
      <c r="Q30" s="17">
        <f t="shared" si="23"/>
        <v>0</v>
      </c>
      <c r="R30" s="17">
        <f t="shared" si="23"/>
        <v>0</v>
      </c>
    </row>
    <row r="31" spans="1:18" ht="63.95" customHeight="1" thickBot="1" x14ac:dyDescent="0.25">
      <c r="A31" s="55" t="s">
        <v>74</v>
      </c>
      <c r="B31" s="25">
        <v>0</v>
      </c>
      <c r="C31" s="19">
        <v>0</v>
      </c>
      <c r="D31" s="16">
        <v>0</v>
      </c>
      <c r="E31" s="19">
        <v>0</v>
      </c>
      <c r="F31" s="16">
        <v>0</v>
      </c>
      <c r="G31" s="19">
        <v>0</v>
      </c>
      <c r="H31" s="16">
        <v>0</v>
      </c>
      <c r="I31" s="16">
        <v>0</v>
      </c>
      <c r="J31" s="16">
        <v>0</v>
      </c>
      <c r="K31" s="19">
        <v>0</v>
      </c>
      <c r="L31" s="16">
        <v>0</v>
      </c>
      <c r="M31" s="19">
        <v>0</v>
      </c>
      <c r="N31" s="16">
        <v>0</v>
      </c>
      <c r="O31" s="19">
        <v>0</v>
      </c>
      <c r="P31" s="18">
        <v>0</v>
      </c>
      <c r="Q31" s="17">
        <f t="shared" si="23"/>
        <v>0</v>
      </c>
      <c r="R31" s="17">
        <f t="shared" si="23"/>
        <v>0</v>
      </c>
    </row>
    <row r="32" spans="1:18" ht="63.95" customHeight="1" thickBot="1" x14ac:dyDescent="0.25">
      <c r="A32" s="56" t="s">
        <v>13</v>
      </c>
      <c r="B32" s="32">
        <f>SUM(B28:B31)</f>
        <v>2877230</v>
      </c>
      <c r="C32" s="32">
        <f>SUM(C28:C31)</f>
        <v>2877230</v>
      </c>
      <c r="D32" s="15">
        <f>(C32/B32)*100</f>
        <v>100</v>
      </c>
      <c r="E32" s="32">
        <f>SUM(E28:E31)</f>
        <v>2877230</v>
      </c>
      <c r="F32" s="15">
        <f>(E32/C32)*100</f>
        <v>100</v>
      </c>
      <c r="G32" s="32">
        <f>SUM(G28:G31)</f>
        <v>2877230</v>
      </c>
      <c r="H32" s="15">
        <f>(G32/E32)*100</f>
        <v>100</v>
      </c>
      <c r="I32" s="15">
        <f>SUM(I28:I31)</f>
        <v>2877230</v>
      </c>
      <c r="J32" s="15">
        <f>(D32+F32+H32)/3</f>
        <v>100</v>
      </c>
      <c r="K32" s="32">
        <v>2877230</v>
      </c>
      <c r="L32" s="15">
        <v>100</v>
      </c>
      <c r="M32" s="32">
        <f>SUM(M28:M31)</f>
        <v>2877230</v>
      </c>
      <c r="N32" s="15">
        <f>(M32/K32)*100</f>
        <v>100</v>
      </c>
      <c r="O32" s="32">
        <f>SUM(O28:O31)</f>
        <v>3068200</v>
      </c>
      <c r="P32" s="21">
        <f>(O32/M32)*100</f>
        <v>106.63728655686198</v>
      </c>
      <c r="Q32" s="32">
        <f t="shared" si="23"/>
        <v>2940886.6666666665</v>
      </c>
      <c r="R32" s="32">
        <f t="shared" si="23"/>
        <v>102.21242885228732</v>
      </c>
    </row>
    <row r="33" spans="1:18" ht="63.95" customHeight="1" thickBot="1" x14ac:dyDescent="0.25">
      <c r="A33" s="91" t="s">
        <v>75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</row>
    <row r="34" spans="1:18" ht="63.95" customHeight="1" thickBot="1" x14ac:dyDescent="0.25">
      <c r="A34" s="91" t="s">
        <v>76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</row>
    <row r="35" spans="1:18" ht="63.95" customHeight="1" thickBot="1" x14ac:dyDescent="0.25">
      <c r="A35" s="91" t="s">
        <v>154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</row>
    <row r="36" spans="1:18" ht="63.95" customHeight="1" thickBot="1" x14ac:dyDescent="0.25">
      <c r="A36" s="55" t="s">
        <v>157</v>
      </c>
      <c r="B36" s="25">
        <v>2200</v>
      </c>
      <c r="C36" s="19">
        <v>2200</v>
      </c>
      <c r="D36" s="16">
        <f t="shared" ref="D36:D42" si="24">(C36/B36)*100</f>
        <v>100</v>
      </c>
      <c r="E36" s="19">
        <v>2200</v>
      </c>
      <c r="F36" s="16">
        <f t="shared" ref="F36:H42" si="25">(E36/C36)*100</f>
        <v>100</v>
      </c>
      <c r="G36" s="19">
        <v>2200</v>
      </c>
      <c r="H36" s="16">
        <f t="shared" ref="H36:H38" si="26">(G36/E36)*100</f>
        <v>100</v>
      </c>
      <c r="I36" s="16">
        <f t="shared" ref="I36:J39" si="27">(C36+E36+G36)/3</f>
        <v>2200</v>
      </c>
      <c r="J36" s="16">
        <f t="shared" si="27"/>
        <v>100</v>
      </c>
      <c r="K36" s="19">
        <v>2200</v>
      </c>
      <c r="L36" s="16">
        <v>100</v>
      </c>
      <c r="M36" s="19">
        <v>2200</v>
      </c>
      <c r="N36" s="16">
        <f t="shared" ref="N36:N38" si="28">(M36/K36)*100</f>
        <v>100</v>
      </c>
      <c r="O36" s="19">
        <v>2200</v>
      </c>
      <c r="P36" s="18">
        <f>(O36/M36)*100</f>
        <v>100</v>
      </c>
      <c r="Q36" s="17">
        <f t="shared" ref="Q36:R39" si="29">(K36+M36+O36)/3</f>
        <v>2200</v>
      </c>
      <c r="R36" s="17">
        <f t="shared" si="29"/>
        <v>100</v>
      </c>
    </row>
    <row r="37" spans="1:18" ht="63.95" customHeight="1" thickBot="1" x14ac:dyDescent="0.25">
      <c r="A37" s="55" t="s">
        <v>155</v>
      </c>
      <c r="B37" s="25">
        <v>175900</v>
      </c>
      <c r="C37" s="19">
        <v>175900</v>
      </c>
      <c r="D37" s="16">
        <f t="shared" si="24"/>
        <v>100</v>
      </c>
      <c r="E37" s="19">
        <v>175900</v>
      </c>
      <c r="F37" s="16">
        <f t="shared" si="25"/>
        <v>100</v>
      </c>
      <c r="G37" s="19">
        <v>175900</v>
      </c>
      <c r="H37" s="16">
        <f t="shared" si="26"/>
        <v>100</v>
      </c>
      <c r="I37" s="16">
        <f t="shared" si="27"/>
        <v>175900</v>
      </c>
      <c r="J37" s="16">
        <f t="shared" si="27"/>
        <v>100</v>
      </c>
      <c r="K37" s="19">
        <v>175900</v>
      </c>
      <c r="L37" s="16">
        <v>100</v>
      </c>
      <c r="M37" s="19">
        <v>175900</v>
      </c>
      <c r="N37" s="16">
        <f t="shared" si="28"/>
        <v>100</v>
      </c>
      <c r="O37" s="19">
        <v>175900</v>
      </c>
      <c r="P37" s="18">
        <f>(O37/M37)*100</f>
        <v>100</v>
      </c>
      <c r="Q37" s="17">
        <f t="shared" si="29"/>
        <v>175900</v>
      </c>
      <c r="R37" s="17">
        <f t="shared" si="29"/>
        <v>100</v>
      </c>
    </row>
    <row r="38" spans="1:18" ht="63.95" customHeight="1" thickBot="1" x14ac:dyDescent="0.25">
      <c r="A38" s="55" t="s">
        <v>156</v>
      </c>
      <c r="B38" s="25">
        <v>219200</v>
      </c>
      <c r="C38" s="19">
        <v>219200</v>
      </c>
      <c r="D38" s="16">
        <f t="shared" si="24"/>
        <v>100</v>
      </c>
      <c r="E38" s="19">
        <v>219200</v>
      </c>
      <c r="F38" s="16">
        <f t="shared" si="25"/>
        <v>100</v>
      </c>
      <c r="G38" s="19">
        <v>219200</v>
      </c>
      <c r="H38" s="16">
        <f t="shared" si="26"/>
        <v>100</v>
      </c>
      <c r="I38" s="16">
        <f t="shared" si="27"/>
        <v>219200</v>
      </c>
      <c r="J38" s="16">
        <f t="shared" si="27"/>
        <v>100</v>
      </c>
      <c r="K38" s="19">
        <v>219200</v>
      </c>
      <c r="L38" s="16">
        <v>100</v>
      </c>
      <c r="M38" s="19">
        <v>219200</v>
      </c>
      <c r="N38" s="16">
        <f t="shared" si="28"/>
        <v>100</v>
      </c>
      <c r="O38" s="19">
        <v>219200</v>
      </c>
      <c r="P38" s="18">
        <f>(O38/M38)*100</f>
        <v>100</v>
      </c>
      <c r="Q38" s="17">
        <f t="shared" si="29"/>
        <v>219200</v>
      </c>
      <c r="R38" s="17">
        <f t="shared" si="29"/>
        <v>100</v>
      </c>
    </row>
    <row r="39" spans="1:18" ht="63.95" customHeight="1" thickBot="1" x14ac:dyDescent="0.25">
      <c r="A39" s="56" t="s">
        <v>77</v>
      </c>
      <c r="B39" s="32">
        <f>SUM(B36:B38)</f>
        <v>397300</v>
      </c>
      <c r="C39" s="32">
        <f>SUM(C36:C38)</f>
        <v>397300</v>
      </c>
      <c r="D39" s="15">
        <f>(C39/B39)*100</f>
        <v>100</v>
      </c>
      <c r="E39" s="32">
        <f>SUM(E36:E38)</f>
        <v>397300</v>
      </c>
      <c r="F39" s="15">
        <f>(E39/C39)*100</f>
        <v>100</v>
      </c>
      <c r="G39" s="32">
        <f>SUM(G36:G38)</f>
        <v>397300</v>
      </c>
      <c r="H39" s="15">
        <f>(G39/E39)*100</f>
        <v>100</v>
      </c>
      <c r="I39" s="15">
        <f>(C39+E39+G39)/3</f>
        <v>397300</v>
      </c>
      <c r="J39" s="15">
        <f t="shared" si="27"/>
        <v>100</v>
      </c>
      <c r="K39" s="32">
        <v>397300</v>
      </c>
      <c r="L39" s="15">
        <v>100</v>
      </c>
      <c r="M39" s="32">
        <f>SUM(M36:M38)</f>
        <v>397300</v>
      </c>
      <c r="N39" s="15">
        <f>(M39/K39)*100</f>
        <v>100</v>
      </c>
      <c r="O39" s="32">
        <f>SUM(O36:O38)</f>
        <v>397300</v>
      </c>
      <c r="P39" s="21">
        <f>(O39/M39)*100</f>
        <v>100</v>
      </c>
      <c r="Q39" s="32">
        <f t="shared" si="29"/>
        <v>397300</v>
      </c>
      <c r="R39" s="32">
        <f t="shared" si="29"/>
        <v>100</v>
      </c>
    </row>
    <row r="40" spans="1:18" ht="63.95" customHeight="1" thickBot="1" x14ac:dyDescent="0.25">
      <c r="A40" s="91" t="s">
        <v>78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</row>
    <row r="41" spans="1:18" ht="63.95" customHeight="1" thickBot="1" x14ac:dyDescent="0.25">
      <c r="A41" s="55" t="s">
        <v>79</v>
      </c>
      <c r="B41" s="25">
        <v>126600</v>
      </c>
      <c r="C41" s="19">
        <v>126600</v>
      </c>
      <c r="D41" s="16">
        <f t="shared" si="24"/>
        <v>100</v>
      </c>
      <c r="E41" s="19">
        <v>126600</v>
      </c>
      <c r="F41" s="16">
        <f t="shared" si="25"/>
        <v>100</v>
      </c>
      <c r="G41" s="19">
        <v>126600</v>
      </c>
      <c r="H41" s="16">
        <f t="shared" si="25"/>
        <v>100</v>
      </c>
      <c r="I41" s="16">
        <v>132900</v>
      </c>
      <c r="J41" s="16">
        <f t="shared" ref="J41:J42" si="30">(D41+F41+H41)/3</f>
        <v>100</v>
      </c>
      <c r="K41" s="19">
        <v>126600</v>
      </c>
      <c r="L41" s="16">
        <v>100</v>
      </c>
      <c r="M41" s="19">
        <v>126600</v>
      </c>
      <c r="N41" s="16">
        <f t="shared" ref="N41:N42" si="31">(M41/K41)*100</f>
        <v>100</v>
      </c>
      <c r="O41" s="19">
        <v>126600</v>
      </c>
      <c r="P41" s="18">
        <f>(O41/M41)*100</f>
        <v>100</v>
      </c>
      <c r="Q41" s="17">
        <f t="shared" ref="Q41:R44" si="32">(K41+M41+O41)/3</f>
        <v>126600</v>
      </c>
      <c r="R41" s="17">
        <f t="shared" si="32"/>
        <v>100</v>
      </c>
    </row>
    <row r="42" spans="1:18" ht="63.95" customHeight="1" thickBot="1" x14ac:dyDescent="0.25">
      <c r="A42" s="55" t="s">
        <v>80</v>
      </c>
      <c r="B42" s="25">
        <v>340000</v>
      </c>
      <c r="C42" s="19">
        <v>340000</v>
      </c>
      <c r="D42" s="16">
        <f t="shared" si="24"/>
        <v>100</v>
      </c>
      <c r="E42" s="19">
        <v>340000</v>
      </c>
      <c r="F42" s="16">
        <f t="shared" si="25"/>
        <v>100</v>
      </c>
      <c r="G42" s="19">
        <v>340000</v>
      </c>
      <c r="H42" s="16">
        <f t="shared" si="25"/>
        <v>100</v>
      </c>
      <c r="I42" s="16">
        <v>132900</v>
      </c>
      <c r="J42" s="16">
        <f t="shared" si="30"/>
        <v>100</v>
      </c>
      <c r="K42" s="19">
        <v>340000</v>
      </c>
      <c r="L42" s="16">
        <v>100</v>
      </c>
      <c r="M42" s="19">
        <v>340000</v>
      </c>
      <c r="N42" s="16">
        <f t="shared" si="31"/>
        <v>100</v>
      </c>
      <c r="O42" s="19">
        <v>340000</v>
      </c>
      <c r="P42" s="18">
        <f>(O42/M42)*100</f>
        <v>100</v>
      </c>
      <c r="Q42" s="17">
        <f t="shared" si="32"/>
        <v>340000</v>
      </c>
      <c r="R42" s="17">
        <f t="shared" si="32"/>
        <v>100</v>
      </c>
    </row>
    <row r="43" spans="1:18" ht="63.95" customHeight="1" thickBot="1" x14ac:dyDescent="0.25">
      <c r="A43" s="55" t="s">
        <v>81</v>
      </c>
      <c r="B43" s="25">
        <v>0</v>
      </c>
      <c r="C43" s="19">
        <v>0</v>
      </c>
      <c r="D43" s="16">
        <v>0</v>
      </c>
      <c r="E43" s="19">
        <v>0</v>
      </c>
      <c r="F43" s="16">
        <v>0</v>
      </c>
      <c r="G43" s="19">
        <v>0</v>
      </c>
      <c r="H43" s="16">
        <v>0</v>
      </c>
      <c r="I43" s="16">
        <v>0</v>
      </c>
      <c r="J43" s="16">
        <v>0</v>
      </c>
      <c r="K43" s="19">
        <v>0</v>
      </c>
      <c r="L43" s="16">
        <v>0</v>
      </c>
      <c r="M43" s="19">
        <v>0</v>
      </c>
      <c r="N43" s="16">
        <v>0</v>
      </c>
      <c r="O43" s="19">
        <v>0</v>
      </c>
      <c r="P43" s="18">
        <v>0</v>
      </c>
      <c r="Q43" s="17">
        <f t="shared" si="32"/>
        <v>0</v>
      </c>
      <c r="R43" s="17">
        <f t="shared" si="32"/>
        <v>0</v>
      </c>
    </row>
    <row r="44" spans="1:18" ht="63.95" customHeight="1" thickBot="1" x14ac:dyDescent="0.25">
      <c r="A44" s="56" t="s">
        <v>13</v>
      </c>
      <c r="B44" s="32">
        <f>SUM(B41:B43)</f>
        <v>466600</v>
      </c>
      <c r="C44" s="32">
        <f>SUM(C41:C43)</f>
        <v>466600</v>
      </c>
      <c r="D44" s="15">
        <f>(C44/B44)*100</f>
        <v>100</v>
      </c>
      <c r="E44" s="32">
        <f>SUM(E41:E43)</f>
        <v>466600</v>
      </c>
      <c r="F44" s="15">
        <f>(E44/C44)*100</f>
        <v>100</v>
      </c>
      <c r="G44" s="32">
        <f>SUM(G41:G43)</f>
        <v>466600</v>
      </c>
      <c r="H44" s="15">
        <f>(G44/E44)*100</f>
        <v>100</v>
      </c>
      <c r="I44" s="15">
        <f>(C44+E44+G44)/3</f>
        <v>466600</v>
      </c>
      <c r="J44" s="15">
        <f>(D44+F44+H44)/3</f>
        <v>100</v>
      </c>
      <c r="K44" s="32">
        <v>466600</v>
      </c>
      <c r="L44" s="15">
        <v>100</v>
      </c>
      <c r="M44" s="32">
        <f>SUM(M41:M43)</f>
        <v>466600</v>
      </c>
      <c r="N44" s="15">
        <f>(M44/K44)*100</f>
        <v>100</v>
      </c>
      <c r="O44" s="32">
        <f>SUM(O41:O43)</f>
        <v>466600</v>
      </c>
      <c r="P44" s="21">
        <f>(O44/M44)*100</f>
        <v>100</v>
      </c>
      <c r="Q44" s="32">
        <f t="shared" si="32"/>
        <v>466600</v>
      </c>
      <c r="R44" s="32">
        <f t="shared" si="32"/>
        <v>100</v>
      </c>
    </row>
    <row r="45" spans="1:18" ht="63.95" customHeight="1" thickBot="1" x14ac:dyDescent="0.25">
      <c r="A45" s="91" t="s">
        <v>82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</row>
    <row r="46" spans="1:18" ht="63.95" customHeight="1" thickBot="1" x14ac:dyDescent="0.25">
      <c r="A46" s="55" t="s">
        <v>83</v>
      </c>
      <c r="B46" s="25">
        <v>0</v>
      </c>
      <c r="C46" s="19">
        <v>0</v>
      </c>
      <c r="D46" s="16">
        <v>0</v>
      </c>
      <c r="E46" s="19">
        <v>0</v>
      </c>
      <c r="F46" s="16">
        <v>0</v>
      </c>
      <c r="G46" s="19">
        <v>0</v>
      </c>
      <c r="H46" s="16">
        <v>0</v>
      </c>
      <c r="I46" s="16">
        <v>0</v>
      </c>
      <c r="J46" s="16">
        <v>0</v>
      </c>
      <c r="K46" s="19">
        <v>0</v>
      </c>
      <c r="L46" s="16">
        <v>0</v>
      </c>
      <c r="M46" s="19">
        <v>0</v>
      </c>
      <c r="N46" s="16">
        <v>0</v>
      </c>
      <c r="O46" s="19">
        <v>0</v>
      </c>
      <c r="P46" s="18">
        <v>0</v>
      </c>
      <c r="Q46" s="17">
        <f t="shared" ref="Q46:R49" si="33">(K46+M46+O46)/3</f>
        <v>0</v>
      </c>
      <c r="R46" s="17">
        <f t="shared" si="33"/>
        <v>0</v>
      </c>
    </row>
    <row r="47" spans="1:18" ht="63.95" customHeight="1" thickBot="1" x14ac:dyDescent="0.25">
      <c r="A47" s="55" t="s">
        <v>84</v>
      </c>
      <c r="B47" s="25">
        <v>4000</v>
      </c>
      <c r="C47" s="19">
        <v>4000</v>
      </c>
      <c r="D47" s="16">
        <f t="shared" ref="D47:D48" si="34">(C47/B47)*100</f>
        <v>100</v>
      </c>
      <c r="E47" s="19">
        <v>4000</v>
      </c>
      <c r="F47" s="16">
        <f t="shared" ref="F47:F48" si="35">(E47/C47)*100</f>
        <v>100</v>
      </c>
      <c r="G47" s="19">
        <v>4000</v>
      </c>
      <c r="H47" s="16">
        <f t="shared" ref="H47:H48" si="36">(G47/E47)*100</f>
        <v>100</v>
      </c>
      <c r="I47" s="16">
        <f t="shared" ref="I47:J49" si="37">(C47+E47+G47)/3</f>
        <v>4000</v>
      </c>
      <c r="J47" s="16">
        <f t="shared" si="37"/>
        <v>100</v>
      </c>
      <c r="K47" s="19">
        <v>4000</v>
      </c>
      <c r="L47" s="16">
        <v>100</v>
      </c>
      <c r="M47" s="19">
        <v>4000</v>
      </c>
      <c r="N47" s="16">
        <f t="shared" ref="N47:N48" si="38">(M47/K47)*100</f>
        <v>100</v>
      </c>
      <c r="O47" s="19">
        <v>4000</v>
      </c>
      <c r="P47" s="18">
        <f>(O47/M47)*100</f>
        <v>100</v>
      </c>
      <c r="Q47" s="17">
        <f t="shared" si="33"/>
        <v>4000</v>
      </c>
      <c r="R47" s="17">
        <f t="shared" si="33"/>
        <v>100</v>
      </c>
    </row>
    <row r="48" spans="1:18" ht="63.95" customHeight="1" thickBot="1" x14ac:dyDescent="0.25">
      <c r="A48" s="55" t="s">
        <v>85</v>
      </c>
      <c r="B48" s="25">
        <v>1100</v>
      </c>
      <c r="C48" s="19">
        <v>1100</v>
      </c>
      <c r="D48" s="16">
        <f t="shared" si="34"/>
        <v>100</v>
      </c>
      <c r="E48" s="19">
        <v>1100</v>
      </c>
      <c r="F48" s="16">
        <f t="shared" si="35"/>
        <v>100</v>
      </c>
      <c r="G48" s="19">
        <v>1100</v>
      </c>
      <c r="H48" s="16">
        <f t="shared" si="36"/>
        <v>100</v>
      </c>
      <c r="I48" s="16">
        <f t="shared" si="37"/>
        <v>1100</v>
      </c>
      <c r="J48" s="16">
        <f t="shared" si="37"/>
        <v>100</v>
      </c>
      <c r="K48" s="19">
        <v>1100</v>
      </c>
      <c r="L48" s="16">
        <v>100</v>
      </c>
      <c r="M48" s="19">
        <v>1100</v>
      </c>
      <c r="N48" s="16">
        <f t="shared" si="38"/>
        <v>100</v>
      </c>
      <c r="O48" s="19">
        <v>1100</v>
      </c>
      <c r="P48" s="18">
        <f>(O48/M48)*100</f>
        <v>100</v>
      </c>
      <c r="Q48" s="17">
        <f t="shared" si="33"/>
        <v>1100</v>
      </c>
      <c r="R48" s="17">
        <f t="shared" si="33"/>
        <v>100</v>
      </c>
    </row>
    <row r="49" spans="1:18" ht="63.95" customHeight="1" thickBot="1" x14ac:dyDescent="0.25">
      <c r="A49" s="56" t="s">
        <v>13</v>
      </c>
      <c r="B49" s="32">
        <f>SUM(B46:B48)</f>
        <v>5100</v>
      </c>
      <c r="C49" s="32">
        <f>SUM(C46:C48)</f>
        <v>5100</v>
      </c>
      <c r="D49" s="15">
        <f>(C49/B49)*100</f>
        <v>100</v>
      </c>
      <c r="E49" s="32">
        <f>SUM(E46:E48)</f>
        <v>5100</v>
      </c>
      <c r="F49" s="15">
        <f>(E49/C49)*100</f>
        <v>100</v>
      </c>
      <c r="G49" s="32">
        <f>SUM(G46:G48)</f>
        <v>5100</v>
      </c>
      <c r="H49" s="15">
        <f>(G49/E49)*100</f>
        <v>100</v>
      </c>
      <c r="I49" s="15">
        <f t="shared" si="37"/>
        <v>5100</v>
      </c>
      <c r="J49" s="15">
        <f t="shared" si="37"/>
        <v>100</v>
      </c>
      <c r="K49" s="32">
        <v>5100</v>
      </c>
      <c r="L49" s="15">
        <v>100</v>
      </c>
      <c r="M49" s="32">
        <f>SUM(M46:M48)</f>
        <v>5100</v>
      </c>
      <c r="N49" s="15">
        <f>(M49/K49)*100</f>
        <v>100</v>
      </c>
      <c r="O49" s="32">
        <f>SUM(O46:O48)</f>
        <v>5100</v>
      </c>
      <c r="P49" s="21">
        <f>(O49/M49)*100</f>
        <v>100</v>
      </c>
      <c r="Q49" s="32">
        <f t="shared" si="33"/>
        <v>5100</v>
      </c>
      <c r="R49" s="32">
        <f t="shared" si="33"/>
        <v>100</v>
      </c>
    </row>
    <row r="50" spans="1:18" ht="63.95" customHeight="1" thickBot="1" x14ac:dyDescent="0.25">
      <c r="A50" s="91" t="s">
        <v>86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</row>
    <row r="51" spans="1:18" ht="63.95" customHeight="1" thickBot="1" x14ac:dyDescent="0.25">
      <c r="A51" s="55" t="s">
        <v>87</v>
      </c>
      <c r="B51" s="25">
        <v>37000</v>
      </c>
      <c r="C51" s="19">
        <v>37000</v>
      </c>
      <c r="D51" s="16">
        <f t="shared" ref="D51" si="39">(C51/B51)*100</f>
        <v>100</v>
      </c>
      <c r="E51" s="19">
        <v>37000</v>
      </c>
      <c r="F51" s="16">
        <f>(E51/C51)*100</f>
        <v>100</v>
      </c>
      <c r="G51" s="19">
        <v>37000</v>
      </c>
      <c r="H51" s="16">
        <f t="shared" ref="H51:H53" si="40">(G51/E51)*100</f>
        <v>100</v>
      </c>
      <c r="I51" s="16">
        <f>(C51+E51+G51)/3</f>
        <v>37000</v>
      </c>
      <c r="J51" s="16">
        <f>(D51+F51+H51)/3</f>
        <v>100</v>
      </c>
      <c r="K51" s="19">
        <v>37000</v>
      </c>
      <c r="L51" s="16">
        <v>100</v>
      </c>
      <c r="M51" s="19">
        <v>37000</v>
      </c>
      <c r="N51" s="16">
        <f t="shared" ref="N51:N53" si="41">(M51/K51)*100</f>
        <v>100</v>
      </c>
      <c r="O51" s="19">
        <v>37000</v>
      </c>
      <c r="P51" s="18">
        <f>(O51/M51)*100</f>
        <v>100</v>
      </c>
      <c r="Q51" s="17">
        <f t="shared" ref="Q51:R53" si="42">(K51+M51+O51)/3</f>
        <v>37000</v>
      </c>
      <c r="R51" s="17">
        <f t="shared" si="42"/>
        <v>100</v>
      </c>
    </row>
    <row r="52" spans="1:18" ht="63.95" customHeight="1" thickBot="1" x14ac:dyDescent="0.25">
      <c r="A52" s="55" t="s">
        <v>88</v>
      </c>
      <c r="B52" s="25">
        <v>1000</v>
      </c>
      <c r="C52" s="19">
        <v>1000</v>
      </c>
      <c r="D52" s="16">
        <f>(C52/B52)*100</f>
        <v>100</v>
      </c>
      <c r="E52" s="19">
        <v>1000</v>
      </c>
      <c r="F52" s="16">
        <f t="shared" ref="F52:F53" si="43">(E52/C52)*100</f>
        <v>100</v>
      </c>
      <c r="G52" s="19">
        <v>1000</v>
      </c>
      <c r="H52" s="16">
        <f t="shared" si="40"/>
        <v>100</v>
      </c>
      <c r="I52" s="16">
        <f>(C52+E52+G52)/3</f>
        <v>1000</v>
      </c>
      <c r="J52" s="16">
        <f>(D52+F52+H52)/3</f>
        <v>100</v>
      </c>
      <c r="K52" s="19">
        <v>1000</v>
      </c>
      <c r="L52" s="16">
        <v>100</v>
      </c>
      <c r="M52" s="19">
        <v>1000</v>
      </c>
      <c r="N52" s="16">
        <f t="shared" si="41"/>
        <v>100</v>
      </c>
      <c r="O52" s="19">
        <v>1000</v>
      </c>
      <c r="P52" s="18">
        <f>(O52/M52)*100</f>
        <v>100</v>
      </c>
      <c r="Q52" s="17">
        <f t="shared" si="42"/>
        <v>1000</v>
      </c>
      <c r="R52" s="17">
        <f t="shared" si="42"/>
        <v>100</v>
      </c>
    </row>
    <row r="53" spans="1:18" ht="63.95" customHeight="1" thickBot="1" x14ac:dyDescent="0.25">
      <c r="A53" s="56" t="s">
        <v>13</v>
      </c>
      <c r="B53" s="32">
        <f>SUM(B51:B52)</f>
        <v>38000</v>
      </c>
      <c r="C53" s="32">
        <f>SUM(C51:C52)</f>
        <v>38000</v>
      </c>
      <c r="D53" s="15">
        <f>(C53/B53)*100</f>
        <v>100</v>
      </c>
      <c r="E53" s="32">
        <f>SUM(E51:E52)</f>
        <v>38000</v>
      </c>
      <c r="F53" s="15">
        <f t="shared" si="43"/>
        <v>100</v>
      </c>
      <c r="G53" s="32">
        <f>SUM(G51:G52)</f>
        <v>38000</v>
      </c>
      <c r="H53" s="21">
        <f t="shared" si="40"/>
        <v>100</v>
      </c>
      <c r="I53" s="15">
        <f>SUM(I51:I52)</f>
        <v>38000</v>
      </c>
      <c r="J53" s="15">
        <f>(D53+F53+H53)/3</f>
        <v>100</v>
      </c>
      <c r="K53" s="32">
        <v>38000</v>
      </c>
      <c r="L53" s="15">
        <v>100</v>
      </c>
      <c r="M53" s="32">
        <f>SUM(M51:M52)</f>
        <v>38000</v>
      </c>
      <c r="N53" s="15">
        <f t="shared" si="41"/>
        <v>100</v>
      </c>
      <c r="O53" s="32">
        <f>SUM(O51:O52)</f>
        <v>38000</v>
      </c>
      <c r="P53" s="21">
        <f>(O53/M53)*100</f>
        <v>100</v>
      </c>
      <c r="Q53" s="32">
        <f t="shared" si="42"/>
        <v>38000</v>
      </c>
      <c r="R53" s="32">
        <f t="shared" si="42"/>
        <v>100</v>
      </c>
    </row>
    <row r="54" spans="1:18" ht="63.95" customHeight="1" thickBot="1" x14ac:dyDescent="0.25">
      <c r="A54" s="91" t="s">
        <v>89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</row>
    <row r="55" spans="1:18" ht="63.95" customHeight="1" thickBot="1" x14ac:dyDescent="0.25">
      <c r="A55" s="91" t="s">
        <v>90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</row>
    <row r="56" spans="1:18" ht="63.95" customHeight="1" thickBot="1" x14ac:dyDescent="0.25">
      <c r="A56" s="55" t="s">
        <v>178</v>
      </c>
      <c r="B56" s="25">
        <v>2700</v>
      </c>
      <c r="C56" s="19">
        <v>2700</v>
      </c>
      <c r="D56" s="16">
        <f t="shared" ref="D56:D63" si="44">(C56/B56)*100</f>
        <v>100</v>
      </c>
      <c r="E56" s="19">
        <v>2700</v>
      </c>
      <c r="F56" s="16">
        <f t="shared" ref="F56:F64" si="45">(E56/C56)*100</f>
        <v>100</v>
      </c>
      <c r="G56" s="16">
        <v>3200</v>
      </c>
      <c r="H56" s="16">
        <f t="shared" ref="H56:H64" si="46">(G56/E56)*100</f>
        <v>118.5185185185185</v>
      </c>
      <c r="I56" s="16">
        <f t="shared" ref="I56:J60" si="47">(C56+E56+G56)/3</f>
        <v>2866.6666666666665</v>
      </c>
      <c r="J56" s="16">
        <f t="shared" si="47"/>
        <v>106.17283950617282</v>
      </c>
      <c r="K56" s="19">
        <v>3200</v>
      </c>
      <c r="L56" s="16">
        <v>100</v>
      </c>
      <c r="M56" s="16">
        <v>3200</v>
      </c>
      <c r="N56" s="16">
        <f t="shared" ref="N56:N64" si="48">(M56/K56)*100</f>
        <v>100</v>
      </c>
      <c r="O56" s="16">
        <v>3400</v>
      </c>
      <c r="P56" s="18">
        <f t="shared" ref="P56:P64" si="49">(O56/M56)*100</f>
        <v>106.25</v>
      </c>
      <c r="Q56" s="17">
        <f t="shared" ref="Q56:R64" si="50">(K56+M56+O56)/3</f>
        <v>3266.6666666666665</v>
      </c>
      <c r="R56" s="17">
        <f t="shared" si="50"/>
        <v>102.08333333333333</v>
      </c>
    </row>
    <row r="57" spans="1:18" ht="63.95" customHeight="1" thickBot="1" x14ac:dyDescent="0.25">
      <c r="A57" s="55" t="s">
        <v>159</v>
      </c>
      <c r="B57" s="25">
        <v>25100</v>
      </c>
      <c r="C57" s="19">
        <v>25100</v>
      </c>
      <c r="D57" s="16">
        <f t="shared" si="44"/>
        <v>100</v>
      </c>
      <c r="E57" s="19">
        <v>25100</v>
      </c>
      <c r="F57" s="16">
        <f t="shared" si="45"/>
        <v>100</v>
      </c>
      <c r="G57" s="16">
        <v>24000</v>
      </c>
      <c r="H57" s="16">
        <f>(G57/E57)*100</f>
        <v>95.617529880478088</v>
      </c>
      <c r="I57" s="16">
        <f>(C57+E57+G57)/3</f>
        <v>24733.333333333332</v>
      </c>
      <c r="J57" s="16">
        <f>(D57+F57+H57)/3</f>
        <v>98.53917662682602</v>
      </c>
      <c r="K57" s="19">
        <v>24000</v>
      </c>
      <c r="L57" s="16">
        <v>100</v>
      </c>
      <c r="M57" s="16">
        <v>24000</v>
      </c>
      <c r="N57" s="16">
        <f>(M57/K57)*100</f>
        <v>100</v>
      </c>
      <c r="O57" s="16">
        <v>25300</v>
      </c>
      <c r="P57" s="18">
        <f t="shared" si="49"/>
        <v>105.41666666666667</v>
      </c>
      <c r="Q57" s="17">
        <f t="shared" si="50"/>
        <v>24433.333333333332</v>
      </c>
      <c r="R57" s="17">
        <f t="shared" si="50"/>
        <v>101.80555555555556</v>
      </c>
    </row>
    <row r="58" spans="1:18" ht="63.95" customHeight="1" thickBot="1" x14ac:dyDescent="0.25">
      <c r="A58" s="55" t="s">
        <v>158</v>
      </c>
      <c r="B58" s="25">
        <v>9400</v>
      </c>
      <c r="C58" s="19">
        <v>9400</v>
      </c>
      <c r="D58" s="16">
        <f t="shared" si="44"/>
        <v>100</v>
      </c>
      <c r="E58" s="19">
        <v>9400</v>
      </c>
      <c r="F58" s="16">
        <f t="shared" si="45"/>
        <v>100</v>
      </c>
      <c r="G58" s="16">
        <v>11000</v>
      </c>
      <c r="H58" s="16">
        <f t="shared" si="46"/>
        <v>117.02127659574468</v>
      </c>
      <c r="I58" s="16">
        <f t="shared" si="47"/>
        <v>9933.3333333333339</v>
      </c>
      <c r="J58" s="16">
        <f t="shared" si="47"/>
        <v>105.67375886524822</v>
      </c>
      <c r="K58" s="19">
        <v>11000</v>
      </c>
      <c r="L58" s="16">
        <v>100</v>
      </c>
      <c r="M58" s="16">
        <v>11000</v>
      </c>
      <c r="N58" s="16">
        <f t="shared" si="48"/>
        <v>100</v>
      </c>
      <c r="O58" s="16">
        <v>11800</v>
      </c>
      <c r="P58" s="18">
        <f t="shared" si="49"/>
        <v>107.27272727272728</v>
      </c>
      <c r="Q58" s="17">
        <f t="shared" si="50"/>
        <v>11266.666666666666</v>
      </c>
      <c r="R58" s="17">
        <f t="shared" si="50"/>
        <v>102.42424242424242</v>
      </c>
    </row>
    <row r="59" spans="1:18" ht="63.95" customHeight="1" thickBot="1" x14ac:dyDescent="0.25">
      <c r="A59" s="55" t="s">
        <v>122</v>
      </c>
      <c r="B59" s="25">
        <v>83000</v>
      </c>
      <c r="C59" s="19">
        <v>83000</v>
      </c>
      <c r="D59" s="16">
        <f t="shared" si="44"/>
        <v>100</v>
      </c>
      <c r="E59" s="19">
        <v>83000</v>
      </c>
      <c r="F59" s="16">
        <f t="shared" si="45"/>
        <v>100</v>
      </c>
      <c r="G59" s="16">
        <v>74000</v>
      </c>
      <c r="H59" s="16">
        <f t="shared" si="46"/>
        <v>89.156626506024097</v>
      </c>
      <c r="I59" s="16">
        <f t="shared" si="47"/>
        <v>80000</v>
      </c>
      <c r="J59" s="16">
        <f t="shared" si="47"/>
        <v>96.385542168674704</v>
      </c>
      <c r="K59" s="19">
        <v>74000</v>
      </c>
      <c r="L59" s="16">
        <v>100</v>
      </c>
      <c r="M59" s="16">
        <v>74000</v>
      </c>
      <c r="N59" s="16">
        <f t="shared" si="48"/>
        <v>100</v>
      </c>
      <c r="O59" s="16">
        <v>81000</v>
      </c>
      <c r="P59" s="18">
        <f t="shared" si="49"/>
        <v>109.45945945945945</v>
      </c>
      <c r="Q59" s="17">
        <f t="shared" si="50"/>
        <v>76333.333333333328</v>
      </c>
      <c r="R59" s="17">
        <f t="shared" si="50"/>
        <v>103.15315315315316</v>
      </c>
    </row>
    <row r="60" spans="1:18" ht="63.95" customHeight="1" thickBot="1" x14ac:dyDescent="0.25">
      <c r="A60" s="55" t="s">
        <v>179</v>
      </c>
      <c r="B60" s="25">
        <v>425000</v>
      </c>
      <c r="C60" s="19">
        <v>425000</v>
      </c>
      <c r="D60" s="16">
        <f t="shared" si="44"/>
        <v>100</v>
      </c>
      <c r="E60" s="19">
        <v>425000</v>
      </c>
      <c r="F60" s="16">
        <f t="shared" si="45"/>
        <v>100</v>
      </c>
      <c r="G60" s="16">
        <v>487500</v>
      </c>
      <c r="H60" s="16">
        <f t="shared" si="46"/>
        <v>114.70588235294117</v>
      </c>
      <c r="I60" s="16">
        <f t="shared" si="47"/>
        <v>445833.33333333331</v>
      </c>
      <c r="J60" s="16">
        <f t="shared" si="47"/>
        <v>104.90196078431372</v>
      </c>
      <c r="K60" s="19">
        <v>487500</v>
      </c>
      <c r="L60" s="16">
        <v>100</v>
      </c>
      <c r="M60" s="16">
        <v>487500</v>
      </c>
      <c r="N60" s="16">
        <f t="shared" si="48"/>
        <v>100</v>
      </c>
      <c r="O60" s="16">
        <v>595000</v>
      </c>
      <c r="P60" s="18">
        <f t="shared" si="49"/>
        <v>122.05128205128206</v>
      </c>
      <c r="Q60" s="17">
        <f t="shared" si="50"/>
        <v>523333.33333333331</v>
      </c>
      <c r="R60" s="17">
        <f t="shared" si="50"/>
        <v>107.35042735042735</v>
      </c>
    </row>
    <row r="61" spans="1:18" ht="63.95" customHeight="1" thickBot="1" x14ac:dyDescent="0.25">
      <c r="A61" s="55" t="s">
        <v>123</v>
      </c>
      <c r="B61" s="25">
        <v>20500</v>
      </c>
      <c r="C61" s="19">
        <v>20500</v>
      </c>
      <c r="D61" s="16">
        <f t="shared" si="44"/>
        <v>100</v>
      </c>
      <c r="E61" s="19">
        <v>20500</v>
      </c>
      <c r="F61" s="16">
        <f t="shared" si="45"/>
        <v>100</v>
      </c>
      <c r="G61" s="16">
        <v>24000</v>
      </c>
      <c r="H61" s="16">
        <f t="shared" si="46"/>
        <v>117.07317073170731</v>
      </c>
      <c r="I61" s="16">
        <f>(C61+E61+G61)/3</f>
        <v>21666.666666666668</v>
      </c>
      <c r="J61" s="16">
        <f t="shared" ref="J61" si="51">(D61+F61+H61)/3</f>
        <v>105.6910569105691</v>
      </c>
      <c r="K61" s="19">
        <v>24000</v>
      </c>
      <c r="L61" s="16">
        <v>100</v>
      </c>
      <c r="M61" s="16">
        <v>24000</v>
      </c>
      <c r="N61" s="16">
        <f t="shared" si="48"/>
        <v>100</v>
      </c>
      <c r="O61" s="16">
        <v>26000</v>
      </c>
      <c r="P61" s="18">
        <f t="shared" si="49"/>
        <v>108.33333333333333</v>
      </c>
      <c r="Q61" s="17">
        <f t="shared" si="50"/>
        <v>24666.666666666668</v>
      </c>
      <c r="R61" s="17">
        <f t="shared" si="50"/>
        <v>102.77777777777777</v>
      </c>
    </row>
    <row r="62" spans="1:18" ht="63.95" customHeight="1" thickBot="1" x14ac:dyDescent="0.25">
      <c r="A62" s="55" t="s">
        <v>124</v>
      </c>
      <c r="B62" s="25">
        <v>4000</v>
      </c>
      <c r="C62" s="19">
        <v>4000</v>
      </c>
      <c r="D62" s="16">
        <f t="shared" si="44"/>
        <v>100</v>
      </c>
      <c r="E62" s="19">
        <v>4000</v>
      </c>
      <c r="F62" s="16">
        <f t="shared" si="45"/>
        <v>100</v>
      </c>
      <c r="G62" s="16">
        <v>3500</v>
      </c>
      <c r="H62" s="16">
        <f t="shared" si="46"/>
        <v>87.5</v>
      </c>
      <c r="I62" s="16">
        <f>(C62+E62+G62)/3</f>
        <v>3833.3333333333335</v>
      </c>
      <c r="J62" s="16">
        <f>(D62+F62+H62)/3</f>
        <v>95.833333333333329</v>
      </c>
      <c r="K62" s="19">
        <v>3500</v>
      </c>
      <c r="L62" s="16">
        <v>100</v>
      </c>
      <c r="M62" s="16">
        <v>3500</v>
      </c>
      <c r="N62" s="16">
        <f t="shared" si="48"/>
        <v>100</v>
      </c>
      <c r="O62" s="16">
        <v>4000</v>
      </c>
      <c r="P62" s="18">
        <f t="shared" si="49"/>
        <v>114.28571428571428</v>
      </c>
      <c r="Q62" s="17">
        <f t="shared" si="50"/>
        <v>3666.6666666666665</v>
      </c>
      <c r="R62" s="17">
        <f t="shared" si="50"/>
        <v>104.76190476190476</v>
      </c>
    </row>
    <row r="63" spans="1:18" ht="63.95" customHeight="1" thickBot="1" x14ac:dyDescent="0.25">
      <c r="A63" s="55" t="s">
        <v>125</v>
      </c>
      <c r="B63" s="25">
        <v>16000</v>
      </c>
      <c r="C63" s="19">
        <v>16000</v>
      </c>
      <c r="D63" s="16">
        <f t="shared" si="44"/>
        <v>100</v>
      </c>
      <c r="E63" s="19">
        <v>16000</v>
      </c>
      <c r="F63" s="16">
        <f t="shared" si="45"/>
        <v>100</v>
      </c>
      <c r="G63" s="16">
        <v>18000</v>
      </c>
      <c r="H63" s="16">
        <f t="shared" si="46"/>
        <v>112.5</v>
      </c>
      <c r="I63" s="16">
        <f>(C63+E63+G63)/3</f>
        <v>16666.666666666668</v>
      </c>
      <c r="J63" s="16">
        <f>(D63+F63+H63)/3</f>
        <v>104.16666666666667</v>
      </c>
      <c r="K63" s="19">
        <v>18000</v>
      </c>
      <c r="L63" s="16">
        <v>100</v>
      </c>
      <c r="M63" s="16">
        <v>18000</v>
      </c>
      <c r="N63" s="16">
        <f t="shared" si="48"/>
        <v>100</v>
      </c>
      <c r="O63" s="16">
        <v>18000</v>
      </c>
      <c r="P63" s="18">
        <f t="shared" si="49"/>
        <v>100</v>
      </c>
      <c r="Q63" s="17">
        <f t="shared" si="50"/>
        <v>18000</v>
      </c>
      <c r="R63" s="17">
        <f t="shared" si="50"/>
        <v>100</v>
      </c>
    </row>
    <row r="64" spans="1:18" ht="63.95" customHeight="1" thickBot="1" x14ac:dyDescent="0.25">
      <c r="A64" s="56" t="s">
        <v>13</v>
      </c>
      <c r="B64" s="32">
        <f>SUM(B56:B63)</f>
        <v>585700</v>
      </c>
      <c r="C64" s="32">
        <f>SUM(C56:C63)</f>
        <v>585700</v>
      </c>
      <c r="D64" s="15">
        <f>(C64/B64)*100</f>
        <v>100</v>
      </c>
      <c r="E64" s="32">
        <f>SUM(E56:E63)</f>
        <v>585700</v>
      </c>
      <c r="F64" s="15">
        <f t="shared" si="45"/>
        <v>100</v>
      </c>
      <c r="G64" s="15">
        <f>SUM(G56:G63)</f>
        <v>645200</v>
      </c>
      <c r="H64" s="15">
        <f t="shared" si="46"/>
        <v>110.15878436059417</v>
      </c>
      <c r="I64" s="15">
        <f>(C64+E64+G64)/3</f>
        <v>605533.33333333337</v>
      </c>
      <c r="J64" s="15">
        <f>(D64+F64+H64)/3</f>
        <v>103.38626145353139</v>
      </c>
      <c r="K64" s="32">
        <v>645200</v>
      </c>
      <c r="L64" s="15">
        <v>100</v>
      </c>
      <c r="M64" s="15">
        <f>SUM(M56:M63)</f>
        <v>645200</v>
      </c>
      <c r="N64" s="15">
        <f t="shared" si="48"/>
        <v>100</v>
      </c>
      <c r="O64" s="15">
        <f>SUM(O56:O63)</f>
        <v>764500</v>
      </c>
      <c r="P64" s="21">
        <f t="shared" si="49"/>
        <v>118.4903905765654</v>
      </c>
      <c r="Q64" s="32">
        <f t="shared" si="50"/>
        <v>684966.66666666663</v>
      </c>
      <c r="R64" s="32">
        <f t="shared" si="50"/>
        <v>106.16346352552181</v>
      </c>
    </row>
    <row r="65" spans="1:18" ht="63.95" customHeight="1" thickBot="1" x14ac:dyDescent="0.25">
      <c r="A65" s="91" t="s">
        <v>147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</row>
    <row r="66" spans="1:18" ht="63.95" customHeight="1" thickBot="1" x14ac:dyDescent="0.25">
      <c r="A66" s="55" t="s">
        <v>126</v>
      </c>
      <c r="B66" s="25">
        <v>1030000</v>
      </c>
      <c r="C66" s="19">
        <v>1030000</v>
      </c>
      <c r="D66" s="16">
        <f t="shared" ref="D66:D75" si="52">(C66/B66)*100</f>
        <v>100</v>
      </c>
      <c r="E66" s="19">
        <v>1030000</v>
      </c>
      <c r="F66" s="16">
        <f t="shared" ref="F66:F75" si="53">(E66/C66)*100</f>
        <v>100</v>
      </c>
      <c r="G66" s="16">
        <v>1166000</v>
      </c>
      <c r="H66" s="16">
        <f>(G66/E66)*100</f>
        <v>113.20388349514563</v>
      </c>
      <c r="I66" s="16">
        <f t="shared" ref="I66:J89" si="54">(C66+E66+G66)/3</f>
        <v>1075333.3333333333</v>
      </c>
      <c r="J66" s="16">
        <f t="shared" si="54"/>
        <v>104.40129449838189</v>
      </c>
      <c r="K66" s="19">
        <v>1166000</v>
      </c>
      <c r="L66" s="16">
        <v>100</v>
      </c>
      <c r="M66" s="16">
        <v>1166000</v>
      </c>
      <c r="N66" s="16">
        <f>(M66/K66)*100</f>
        <v>100</v>
      </c>
      <c r="O66" s="16">
        <v>1125000</v>
      </c>
      <c r="P66" s="18">
        <f t="shared" ref="P66:P86" si="55">(O66/M66)*100</f>
        <v>96.483704974271006</v>
      </c>
      <c r="Q66" s="17">
        <f t="shared" ref="Q66:R100" si="56">(K66+M66+O66)/3</f>
        <v>1152333.3333333333</v>
      </c>
      <c r="R66" s="17">
        <f t="shared" si="56"/>
        <v>98.82790165809034</v>
      </c>
    </row>
    <row r="67" spans="1:18" ht="63.95" customHeight="1" thickBot="1" x14ac:dyDescent="0.25">
      <c r="A67" s="55" t="s">
        <v>127</v>
      </c>
      <c r="B67" s="25">
        <v>1130000</v>
      </c>
      <c r="C67" s="19">
        <v>1130000</v>
      </c>
      <c r="D67" s="16">
        <f t="shared" si="52"/>
        <v>100</v>
      </c>
      <c r="E67" s="19">
        <v>1130000</v>
      </c>
      <c r="F67" s="16">
        <f t="shared" si="53"/>
        <v>100</v>
      </c>
      <c r="G67" s="16">
        <v>1276000</v>
      </c>
      <c r="H67" s="16">
        <f t="shared" ref="H67:H75" si="57">(G67/E67)*100</f>
        <v>112.9203539823009</v>
      </c>
      <c r="I67" s="16">
        <f t="shared" si="54"/>
        <v>1178666.6666666667</v>
      </c>
      <c r="J67" s="16">
        <f t="shared" si="54"/>
        <v>104.30678466076695</v>
      </c>
      <c r="K67" s="19">
        <v>1276000</v>
      </c>
      <c r="L67" s="16">
        <v>100</v>
      </c>
      <c r="M67" s="16">
        <v>1276000</v>
      </c>
      <c r="N67" s="16">
        <f t="shared" ref="N67:N82" si="58">(M67/K67)*100</f>
        <v>100</v>
      </c>
      <c r="O67" s="16">
        <v>1230000</v>
      </c>
      <c r="P67" s="18">
        <f t="shared" si="55"/>
        <v>96.3949843260188</v>
      </c>
      <c r="Q67" s="17">
        <f t="shared" si="56"/>
        <v>1260666.6666666667</v>
      </c>
      <c r="R67" s="17">
        <f t="shared" si="56"/>
        <v>98.798328108672933</v>
      </c>
    </row>
    <row r="68" spans="1:18" ht="63.95" customHeight="1" thickBot="1" x14ac:dyDescent="0.25">
      <c r="A68" s="56" t="s">
        <v>13</v>
      </c>
      <c r="B68" s="32">
        <f>SUM(B66:B67)</f>
        <v>2160000</v>
      </c>
      <c r="C68" s="32">
        <f>SUM(C66:C67)</f>
        <v>2160000</v>
      </c>
      <c r="D68" s="15">
        <f t="shared" si="52"/>
        <v>100</v>
      </c>
      <c r="E68" s="32">
        <f>SUM(E66:E67)</f>
        <v>2160000</v>
      </c>
      <c r="F68" s="15">
        <f t="shared" si="53"/>
        <v>100</v>
      </c>
      <c r="G68" s="15">
        <f>SUM(G66:G67)</f>
        <v>2442000</v>
      </c>
      <c r="H68" s="15">
        <f t="shared" si="57"/>
        <v>113.05555555555556</v>
      </c>
      <c r="I68" s="15">
        <f t="shared" si="54"/>
        <v>2254000</v>
      </c>
      <c r="J68" s="15">
        <f>(D68+F68+H68)/3</f>
        <v>104.35185185185185</v>
      </c>
      <c r="K68" s="32">
        <v>2442000</v>
      </c>
      <c r="L68" s="15">
        <v>100</v>
      </c>
      <c r="M68" s="15">
        <f>SUM(M66:M67)</f>
        <v>2442000</v>
      </c>
      <c r="N68" s="15">
        <f t="shared" si="58"/>
        <v>100</v>
      </c>
      <c r="O68" s="15">
        <f>SUM(O66:O67)</f>
        <v>2355000</v>
      </c>
      <c r="P68" s="15">
        <f t="shared" si="55"/>
        <v>96.437346437346434</v>
      </c>
      <c r="Q68" s="32">
        <f t="shared" si="56"/>
        <v>2413000</v>
      </c>
      <c r="R68" s="32">
        <f t="shared" si="56"/>
        <v>98.812448812448807</v>
      </c>
    </row>
    <row r="69" spans="1:18" ht="63.95" customHeight="1" thickBot="1" x14ac:dyDescent="0.25">
      <c r="A69" s="55" t="s">
        <v>128</v>
      </c>
      <c r="B69" s="25">
        <v>22000</v>
      </c>
      <c r="C69" s="19">
        <v>22000</v>
      </c>
      <c r="D69" s="16">
        <f t="shared" si="52"/>
        <v>100</v>
      </c>
      <c r="E69" s="19">
        <v>22000</v>
      </c>
      <c r="F69" s="16">
        <f t="shared" si="53"/>
        <v>100</v>
      </c>
      <c r="G69" s="16">
        <v>24000</v>
      </c>
      <c r="H69" s="16">
        <f t="shared" si="57"/>
        <v>109.09090909090908</v>
      </c>
      <c r="I69" s="16">
        <f>(C69+E69+G69)/3</f>
        <v>22666.666666666668</v>
      </c>
      <c r="J69" s="16">
        <f>(D69+F69+H69)/3</f>
        <v>103.03030303030302</v>
      </c>
      <c r="K69" s="19">
        <v>24000</v>
      </c>
      <c r="L69" s="16">
        <v>100</v>
      </c>
      <c r="M69" s="16">
        <v>24000</v>
      </c>
      <c r="N69" s="16">
        <f t="shared" si="58"/>
        <v>100</v>
      </c>
      <c r="O69" s="16">
        <v>24000</v>
      </c>
      <c r="P69" s="18">
        <f t="shared" si="55"/>
        <v>100</v>
      </c>
      <c r="Q69" s="17">
        <f t="shared" si="56"/>
        <v>24000</v>
      </c>
      <c r="R69" s="17">
        <f t="shared" si="56"/>
        <v>100</v>
      </c>
    </row>
    <row r="70" spans="1:18" ht="63.95" customHeight="1" thickBot="1" x14ac:dyDescent="0.25">
      <c r="A70" s="56" t="s">
        <v>13</v>
      </c>
      <c r="B70" s="32">
        <f>SUM(B69)</f>
        <v>22000</v>
      </c>
      <c r="C70" s="32">
        <f>SUM(C69)</f>
        <v>22000</v>
      </c>
      <c r="D70" s="15">
        <f t="shared" si="52"/>
        <v>100</v>
      </c>
      <c r="E70" s="32">
        <f>SUM(E69)</f>
        <v>22000</v>
      </c>
      <c r="F70" s="15">
        <f t="shared" si="53"/>
        <v>100</v>
      </c>
      <c r="G70" s="15">
        <f>SUM(G69)</f>
        <v>24000</v>
      </c>
      <c r="H70" s="15">
        <f t="shared" si="57"/>
        <v>109.09090909090908</v>
      </c>
      <c r="I70" s="15">
        <f t="shared" si="54"/>
        <v>22666.666666666668</v>
      </c>
      <c r="J70" s="15">
        <f>(D70+F70+H70)/3</f>
        <v>103.03030303030302</v>
      </c>
      <c r="K70" s="32">
        <v>24000</v>
      </c>
      <c r="L70" s="15">
        <v>100</v>
      </c>
      <c r="M70" s="15">
        <f>SUM(M69)</f>
        <v>24000</v>
      </c>
      <c r="N70" s="15">
        <f t="shared" si="58"/>
        <v>100</v>
      </c>
      <c r="O70" s="15">
        <f>SUM(O69)</f>
        <v>24000</v>
      </c>
      <c r="P70" s="21">
        <f t="shared" si="55"/>
        <v>100</v>
      </c>
      <c r="Q70" s="32">
        <f t="shared" si="56"/>
        <v>24000</v>
      </c>
      <c r="R70" s="32">
        <f t="shared" si="56"/>
        <v>100</v>
      </c>
    </row>
    <row r="71" spans="1:18" ht="63.95" customHeight="1" thickBot="1" x14ac:dyDescent="0.25">
      <c r="A71" s="58" t="s">
        <v>151</v>
      </c>
      <c r="B71" s="25">
        <v>46000</v>
      </c>
      <c r="C71" s="19">
        <v>46000</v>
      </c>
      <c r="D71" s="16">
        <f t="shared" si="52"/>
        <v>100</v>
      </c>
      <c r="E71" s="19">
        <v>46000</v>
      </c>
      <c r="F71" s="16">
        <f t="shared" si="53"/>
        <v>100</v>
      </c>
      <c r="G71" s="16">
        <v>57000</v>
      </c>
      <c r="H71" s="16">
        <f t="shared" si="57"/>
        <v>123.91304347826086</v>
      </c>
      <c r="I71" s="16">
        <f t="shared" si="54"/>
        <v>49666.666666666664</v>
      </c>
      <c r="J71" s="16">
        <f t="shared" si="54"/>
        <v>107.97101449275362</v>
      </c>
      <c r="K71" s="19">
        <v>57000</v>
      </c>
      <c r="L71" s="16">
        <v>100</v>
      </c>
      <c r="M71" s="16">
        <v>57000</v>
      </c>
      <c r="N71" s="16">
        <f t="shared" si="58"/>
        <v>100</v>
      </c>
      <c r="O71" s="16">
        <v>48000</v>
      </c>
      <c r="P71" s="18">
        <f t="shared" si="55"/>
        <v>84.210526315789465</v>
      </c>
      <c r="Q71" s="17">
        <f t="shared" si="56"/>
        <v>54000</v>
      </c>
      <c r="R71" s="17">
        <f t="shared" si="56"/>
        <v>94.736842105263165</v>
      </c>
    </row>
    <row r="72" spans="1:18" ht="63.95" customHeight="1" thickBot="1" x14ac:dyDescent="0.25">
      <c r="A72" s="58" t="s">
        <v>152</v>
      </c>
      <c r="B72" s="25">
        <v>38000</v>
      </c>
      <c r="C72" s="19">
        <v>38000</v>
      </c>
      <c r="D72" s="16">
        <f t="shared" si="52"/>
        <v>100</v>
      </c>
      <c r="E72" s="19">
        <v>38000</v>
      </c>
      <c r="F72" s="16">
        <f t="shared" si="53"/>
        <v>100</v>
      </c>
      <c r="G72" s="16">
        <v>39500</v>
      </c>
      <c r="H72" s="16">
        <f t="shared" si="57"/>
        <v>103.94736842105263</v>
      </c>
      <c r="I72" s="16">
        <f>(C72+E72+G72)/3</f>
        <v>38500</v>
      </c>
      <c r="J72" s="16">
        <f>(D72+F72+H72)/3</f>
        <v>101.31578947368421</v>
      </c>
      <c r="K72" s="19">
        <v>39500</v>
      </c>
      <c r="L72" s="16">
        <v>100</v>
      </c>
      <c r="M72" s="16">
        <v>39500</v>
      </c>
      <c r="N72" s="16">
        <f t="shared" si="58"/>
        <v>100</v>
      </c>
      <c r="O72" s="16">
        <v>39000</v>
      </c>
      <c r="P72" s="18">
        <f t="shared" si="55"/>
        <v>98.734177215189874</v>
      </c>
      <c r="Q72" s="17">
        <f t="shared" si="56"/>
        <v>39333.333333333336</v>
      </c>
      <c r="R72" s="17">
        <f t="shared" si="56"/>
        <v>99.578059071729967</v>
      </c>
    </row>
    <row r="73" spans="1:18" ht="63.95" customHeight="1" thickBot="1" x14ac:dyDescent="0.25">
      <c r="A73" s="30" t="s">
        <v>13</v>
      </c>
      <c r="B73" s="32">
        <f>SUM(B71:B72)</f>
        <v>84000</v>
      </c>
      <c r="C73" s="32">
        <f>SUM(C71:C72)</f>
        <v>84000</v>
      </c>
      <c r="D73" s="15">
        <f t="shared" si="52"/>
        <v>100</v>
      </c>
      <c r="E73" s="32">
        <f>SUM(E71:E72)</f>
        <v>84000</v>
      </c>
      <c r="F73" s="15">
        <f t="shared" si="53"/>
        <v>100</v>
      </c>
      <c r="G73" s="15">
        <f>SUM(G71:G72)</f>
        <v>96500</v>
      </c>
      <c r="H73" s="15">
        <f t="shared" si="57"/>
        <v>114.88095238095238</v>
      </c>
      <c r="I73" s="15">
        <f>(C73+E73+G73)/3</f>
        <v>88166.666666666672</v>
      </c>
      <c r="J73" s="15">
        <f>(D73+F73+H73)/3</f>
        <v>104.96031746031747</v>
      </c>
      <c r="K73" s="32">
        <v>96500</v>
      </c>
      <c r="L73" s="15">
        <v>100</v>
      </c>
      <c r="M73" s="15">
        <f>SUM(M71:M72)</f>
        <v>96500</v>
      </c>
      <c r="N73" s="15">
        <f t="shared" si="58"/>
        <v>100</v>
      </c>
      <c r="O73" s="15">
        <f>SUM(O71:O72)</f>
        <v>87000</v>
      </c>
      <c r="P73" s="21">
        <f t="shared" si="55"/>
        <v>90.155440414507765</v>
      </c>
      <c r="Q73" s="32">
        <f t="shared" si="56"/>
        <v>93333.333333333328</v>
      </c>
      <c r="R73" s="32">
        <f t="shared" si="56"/>
        <v>96.718480138169255</v>
      </c>
    </row>
    <row r="74" spans="1:18" ht="63.95" customHeight="1" thickBot="1" x14ac:dyDescent="0.25">
      <c r="A74" s="58" t="s">
        <v>129</v>
      </c>
      <c r="B74" s="25">
        <v>11000</v>
      </c>
      <c r="C74" s="19">
        <v>11000</v>
      </c>
      <c r="D74" s="16">
        <f t="shared" si="52"/>
        <v>100</v>
      </c>
      <c r="E74" s="19">
        <v>11000</v>
      </c>
      <c r="F74" s="16">
        <f t="shared" si="53"/>
        <v>100</v>
      </c>
      <c r="G74" s="16">
        <v>12000</v>
      </c>
      <c r="H74" s="16">
        <f t="shared" si="57"/>
        <v>109.09090909090908</v>
      </c>
      <c r="I74" s="16">
        <f t="shared" si="54"/>
        <v>11333.333333333334</v>
      </c>
      <c r="J74" s="16">
        <f t="shared" si="54"/>
        <v>103.03030303030302</v>
      </c>
      <c r="K74" s="19">
        <v>12000</v>
      </c>
      <c r="L74" s="16">
        <v>100</v>
      </c>
      <c r="M74" s="16">
        <v>12000</v>
      </c>
      <c r="N74" s="16">
        <f t="shared" si="58"/>
        <v>100</v>
      </c>
      <c r="O74" s="16">
        <v>12000</v>
      </c>
      <c r="P74" s="18">
        <f t="shared" si="55"/>
        <v>100</v>
      </c>
      <c r="Q74" s="17">
        <f t="shared" si="56"/>
        <v>12000</v>
      </c>
      <c r="R74" s="17">
        <f t="shared" si="56"/>
        <v>100</v>
      </c>
    </row>
    <row r="75" spans="1:18" ht="63.95" customHeight="1" thickBot="1" x14ac:dyDescent="0.25">
      <c r="A75" s="58" t="s">
        <v>130</v>
      </c>
      <c r="B75" s="25">
        <v>12000</v>
      </c>
      <c r="C75" s="19">
        <v>12000</v>
      </c>
      <c r="D75" s="16">
        <f t="shared" si="52"/>
        <v>100</v>
      </c>
      <c r="E75" s="19">
        <v>12000</v>
      </c>
      <c r="F75" s="16">
        <f t="shared" si="53"/>
        <v>100</v>
      </c>
      <c r="G75" s="16">
        <v>13000</v>
      </c>
      <c r="H75" s="16">
        <f t="shared" si="57"/>
        <v>108.33333333333333</v>
      </c>
      <c r="I75" s="16">
        <f t="shared" si="54"/>
        <v>12333.333333333334</v>
      </c>
      <c r="J75" s="16">
        <f t="shared" si="54"/>
        <v>102.77777777777777</v>
      </c>
      <c r="K75" s="19">
        <v>13000</v>
      </c>
      <c r="L75" s="16">
        <v>100</v>
      </c>
      <c r="M75" s="16">
        <v>13000</v>
      </c>
      <c r="N75" s="16">
        <f t="shared" si="58"/>
        <v>100</v>
      </c>
      <c r="O75" s="16">
        <v>12500</v>
      </c>
      <c r="P75" s="18">
        <f t="shared" si="55"/>
        <v>96.15384615384616</v>
      </c>
      <c r="Q75" s="17">
        <f t="shared" si="56"/>
        <v>12833.333333333334</v>
      </c>
      <c r="R75" s="17">
        <f t="shared" si="56"/>
        <v>98.71794871794873</v>
      </c>
    </row>
    <row r="76" spans="1:18" ht="63.95" customHeight="1" thickBot="1" x14ac:dyDescent="0.25">
      <c r="A76" s="58" t="s">
        <v>131</v>
      </c>
      <c r="B76" s="25">
        <v>11000</v>
      </c>
      <c r="C76" s="19">
        <v>11000</v>
      </c>
      <c r="D76" s="16">
        <f t="shared" ref="D76:D86" si="59">(C76/B76)*100</f>
        <v>100</v>
      </c>
      <c r="E76" s="19">
        <v>11000</v>
      </c>
      <c r="F76" s="16">
        <f>(E76/C76)*100</f>
        <v>100</v>
      </c>
      <c r="G76" s="16">
        <v>12000</v>
      </c>
      <c r="H76" s="16">
        <f t="shared" ref="H76:H82" si="60">(G76/E76)*100</f>
        <v>109.09090909090908</v>
      </c>
      <c r="I76" s="16">
        <f t="shared" si="54"/>
        <v>11333.333333333334</v>
      </c>
      <c r="J76" s="16">
        <f t="shared" si="54"/>
        <v>103.03030303030302</v>
      </c>
      <c r="K76" s="19">
        <v>12000</v>
      </c>
      <c r="L76" s="16">
        <v>100</v>
      </c>
      <c r="M76" s="16">
        <v>12000</v>
      </c>
      <c r="N76" s="16">
        <f t="shared" si="58"/>
        <v>100</v>
      </c>
      <c r="O76" s="16">
        <v>12000</v>
      </c>
      <c r="P76" s="18">
        <f t="shared" si="55"/>
        <v>100</v>
      </c>
      <c r="Q76" s="17">
        <f t="shared" si="56"/>
        <v>12000</v>
      </c>
      <c r="R76" s="17">
        <f t="shared" si="56"/>
        <v>100</v>
      </c>
    </row>
    <row r="77" spans="1:18" ht="63.95" customHeight="1" thickBot="1" x14ac:dyDescent="0.25">
      <c r="A77" s="30" t="s">
        <v>13</v>
      </c>
      <c r="B77" s="32">
        <f>SUM(B74:B76)</f>
        <v>34000</v>
      </c>
      <c r="C77" s="32">
        <f>SUM(C74:C76)</f>
        <v>34000</v>
      </c>
      <c r="D77" s="15">
        <f t="shared" si="59"/>
        <v>100</v>
      </c>
      <c r="E77" s="32">
        <f>SUM(E74:E76)</f>
        <v>34000</v>
      </c>
      <c r="F77" s="15">
        <f>(E77/C77)*100</f>
        <v>100</v>
      </c>
      <c r="G77" s="15">
        <f>SUM(G74:G76)</f>
        <v>37000</v>
      </c>
      <c r="H77" s="15">
        <f t="shared" si="60"/>
        <v>108.8235294117647</v>
      </c>
      <c r="I77" s="15">
        <f t="shared" si="54"/>
        <v>35000</v>
      </c>
      <c r="J77" s="15">
        <f>(D77+F77+H77)/3</f>
        <v>102.94117647058823</v>
      </c>
      <c r="K77" s="32">
        <v>37000</v>
      </c>
      <c r="L77" s="15">
        <v>100</v>
      </c>
      <c r="M77" s="15">
        <f>SUM(M74:M76)</f>
        <v>37000</v>
      </c>
      <c r="N77" s="15">
        <f t="shared" si="58"/>
        <v>100</v>
      </c>
      <c r="O77" s="15">
        <f>SUM(O74:O76)</f>
        <v>36500</v>
      </c>
      <c r="P77" s="21">
        <f t="shared" si="55"/>
        <v>98.648648648648646</v>
      </c>
      <c r="Q77" s="32">
        <f t="shared" si="56"/>
        <v>36833.333333333336</v>
      </c>
      <c r="R77" s="32">
        <f t="shared" si="56"/>
        <v>99.549549549549553</v>
      </c>
    </row>
    <row r="78" spans="1:18" ht="63.95" customHeight="1" thickBot="1" x14ac:dyDescent="0.25">
      <c r="A78" s="58" t="s">
        <v>132</v>
      </c>
      <c r="B78" s="25">
        <v>38500</v>
      </c>
      <c r="C78" s="19">
        <v>38500</v>
      </c>
      <c r="D78" s="16">
        <f t="shared" si="59"/>
        <v>100</v>
      </c>
      <c r="E78" s="19">
        <v>38500</v>
      </c>
      <c r="F78" s="16">
        <f>(E78/C78)*100</f>
        <v>100</v>
      </c>
      <c r="G78" s="16">
        <v>26000</v>
      </c>
      <c r="H78" s="16">
        <f t="shared" si="60"/>
        <v>67.532467532467535</v>
      </c>
      <c r="I78" s="16">
        <f t="shared" si="54"/>
        <v>34333.333333333336</v>
      </c>
      <c r="J78" s="16">
        <f t="shared" si="54"/>
        <v>89.177489177489178</v>
      </c>
      <c r="K78" s="19">
        <v>26000</v>
      </c>
      <c r="L78" s="16">
        <v>100</v>
      </c>
      <c r="M78" s="16">
        <v>26000</v>
      </c>
      <c r="N78" s="16">
        <f t="shared" si="58"/>
        <v>100</v>
      </c>
      <c r="O78" s="16">
        <v>38900</v>
      </c>
      <c r="P78" s="18">
        <f t="shared" si="55"/>
        <v>149.61538461538461</v>
      </c>
      <c r="Q78" s="17">
        <f t="shared" si="56"/>
        <v>30300</v>
      </c>
      <c r="R78" s="17">
        <f t="shared" si="56"/>
        <v>116.53846153846155</v>
      </c>
    </row>
    <row r="79" spans="1:18" ht="63.95" customHeight="1" thickBot="1" x14ac:dyDescent="0.25">
      <c r="A79" s="58" t="s">
        <v>133</v>
      </c>
      <c r="B79" s="25">
        <v>24000</v>
      </c>
      <c r="C79" s="19">
        <v>24000</v>
      </c>
      <c r="D79" s="16">
        <f t="shared" si="59"/>
        <v>100</v>
      </c>
      <c r="E79" s="19">
        <v>24000</v>
      </c>
      <c r="F79" s="16">
        <f t="shared" ref="F79" si="61">(E79/C79)*100</f>
        <v>100</v>
      </c>
      <c r="G79" s="16">
        <v>12500</v>
      </c>
      <c r="H79" s="16">
        <f t="shared" si="60"/>
        <v>52.083333333333336</v>
      </c>
      <c r="I79" s="16">
        <f t="shared" si="54"/>
        <v>20166.666666666668</v>
      </c>
      <c r="J79" s="16">
        <f t="shared" si="54"/>
        <v>84.027777777777786</v>
      </c>
      <c r="K79" s="19">
        <v>12500</v>
      </c>
      <c r="L79" s="16">
        <v>100</v>
      </c>
      <c r="M79" s="16">
        <v>12500</v>
      </c>
      <c r="N79" s="16">
        <f t="shared" si="58"/>
        <v>100</v>
      </c>
      <c r="O79" s="16">
        <v>24000</v>
      </c>
      <c r="P79" s="18">
        <f t="shared" si="55"/>
        <v>192</v>
      </c>
      <c r="Q79" s="17">
        <f t="shared" si="56"/>
        <v>16333.333333333334</v>
      </c>
      <c r="R79" s="17">
        <f t="shared" si="56"/>
        <v>130.66666666666666</v>
      </c>
    </row>
    <row r="80" spans="1:18" ht="63.95" customHeight="1" thickBot="1" x14ac:dyDescent="0.25">
      <c r="A80" s="30" t="s">
        <v>13</v>
      </c>
      <c r="B80" s="32">
        <f>SUM(B78:B79)</f>
        <v>62500</v>
      </c>
      <c r="C80" s="32">
        <f>SUM(C78:C79)</f>
        <v>62500</v>
      </c>
      <c r="D80" s="15">
        <f t="shared" si="59"/>
        <v>100</v>
      </c>
      <c r="E80" s="32">
        <f>SUM(E78:E79)</f>
        <v>62500</v>
      </c>
      <c r="F80" s="15">
        <f>(E80/C80)*100</f>
        <v>100</v>
      </c>
      <c r="G80" s="15">
        <f>SUM(G78:G79)</f>
        <v>38500</v>
      </c>
      <c r="H80" s="15">
        <f t="shared" si="60"/>
        <v>61.6</v>
      </c>
      <c r="I80" s="15">
        <f t="shared" si="54"/>
        <v>54500</v>
      </c>
      <c r="J80" s="15">
        <f t="shared" si="54"/>
        <v>87.2</v>
      </c>
      <c r="K80" s="32">
        <v>38500</v>
      </c>
      <c r="L80" s="15">
        <v>100</v>
      </c>
      <c r="M80" s="15">
        <f>SUM(M78:M79)</f>
        <v>38500</v>
      </c>
      <c r="N80" s="15">
        <f t="shared" si="58"/>
        <v>100</v>
      </c>
      <c r="O80" s="15">
        <f>SUM(O78:O79)</f>
        <v>62900</v>
      </c>
      <c r="P80" s="21">
        <f t="shared" si="55"/>
        <v>163.37662337662337</v>
      </c>
      <c r="Q80" s="32">
        <f t="shared" si="56"/>
        <v>46633.333333333336</v>
      </c>
      <c r="R80" s="32">
        <f t="shared" si="56"/>
        <v>121.12554112554112</v>
      </c>
    </row>
    <row r="81" spans="1:24" ht="63.95" customHeight="1" thickBot="1" x14ac:dyDescent="0.25">
      <c r="A81" s="58" t="s">
        <v>134</v>
      </c>
      <c r="B81" s="25">
        <v>72000</v>
      </c>
      <c r="C81" s="19">
        <v>72000</v>
      </c>
      <c r="D81" s="16">
        <f t="shared" si="59"/>
        <v>100</v>
      </c>
      <c r="E81" s="19">
        <v>72000</v>
      </c>
      <c r="F81" s="16">
        <f>(E81/C81)*100</f>
        <v>100</v>
      </c>
      <c r="G81" s="16">
        <v>73000</v>
      </c>
      <c r="H81" s="16">
        <f t="shared" si="60"/>
        <v>101.38888888888889</v>
      </c>
      <c r="I81" s="16">
        <f t="shared" si="54"/>
        <v>72333.333333333328</v>
      </c>
      <c r="J81" s="16">
        <f t="shared" si="54"/>
        <v>100.46296296296298</v>
      </c>
      <c r="K81" s="19">
        <v>73000</v>
      </c>
      <c r="L81" s="16">
        <v>100</v>
      </c>
      <c r="M81" s="16">
        <v>73000</v>
      </c>
      <c r="N81" s="16">
        <f t="shared" si="58"/>
        <v>100</v>
      </c>
      <c r="O81" s="16">
        <v>75000</v>
      </c>
      <c r="P81" s="18">
        <f t="shared" si="55"/>
        <v>102.73972602739727</v>
      </c>
      <c r="Q81" s="17">
        <f t="shared" si="56"/>
        <v>73666.666666666672</v>
      </c>
      <c r="R81" s="17">
        <f t="shared" si="56"/>
        <v>100.91324200913243</v>
      </c>
    </row>
    <row r="82" spans="1:24" ht="63.95" customHeight="1" thickBot="1" x14ac:dyDescent="0.25">
      <c r="A82" s="30" t="s">
        <v>13</v>
      </c>
      <c r="B82" s="32">
        <f>SUM(B81)</f>
        <v>72000</v>
      </c>
      <c r="C82" s="32">
        <f>SUM(C81)</f>
        <v>72000</v>
      </c>
      <c r="D82" s="15">
        <f t="shared" si="59"/>
        <v>100</v>
      </c>
      <c r="E82" s="32">
        <f>SUM(E81)</f>
        <v>72000</v>
      </c>
      <c r="F82" s="15">
        <f>(E82/C82)*100</f>
        <v>100</v>
      </c>
      <c r="G82" s="15">
        <f>SUM(G81)</f>
        <v>73000</v>
      </c>
      <c r="H82" s="15">
        <f t="shared" si="60"/>
        <v>101.38888888888889</v>
      </c>
      <c r="I82" s="15">
        <f t="shared" si="54"/>
        <v>72333.333333333328</v>
      </c>
      <c r="J82" s="15">
        <f t="shared" si="54"/>
        <v>100.46296296296298</v>
      </c>
      <c r="K82" s="32">
        <v>73000</v>
      </c>
      <c r="L82" s="15">
        <v>100</v>
      </c>
      <c r="M82" s="15">
        <f>SUM(M81)</f>
        <v>73000</v>
      </c>
      <c r="N82" s="15">
        <f t="shared" si="58"/>
        <v>100</v>
      </c>
      <c r="O82" s="15">
        <f>SUM(O81)</f>
        <v>75000</v>
      </c>
      <c r="P82" s="21">
        <f t="shared" si="55"/>
        <v>102.73972602739727</v>
      </c>
      <c r="Q82" s="32">
        <f t="shared" si="56"/>
        <v>73666.666666666672</v>
      </c>
      <c r="R82" s="32">
        <f t="shared" si="56"/>
        <v>100.91324200913243</v>
      </c>
    </row>
    <row r="83" spans="1:24" ht="63.95" customHeight="1" thickBot="1" x14ac:dyDescent="0.25">
      <c r="A83" s="58" t="s">
        <v>135</v>
      </c>
      <c r="B83" s="25">
        <v>68000</v>
      </c>
      <c r="C83" s="19">
        <v>68000</v>
      </c>
      <c r="D83" s="16">
        <f t="shared" si="59"/>
        <v>100</v>
      </c>
      <c r="E83" s="19">
        <v>68000</v>
      </c>
      <c r="F83" s="16">
        <f>(E83/C83)*100</f>
        <v>100</v>
      </c>
      <c r="G83" s="16">
        <v>69000</v>
      </c>
      <c r="H83" s="16">
        <f>(G83/E83)*100</f>
        <v>101.47058823529412</v>
      </c>
      <c r="I83" s="16">
        <f t="shared" si="54"/>
        <v>68333.333333333328</v>
      </c>
      <c r="J83" s="16">
        <f t="shared" si="54"/>
        <v>100.49019607843138</v>
      </c>
      <c r="K83" s="19">
        <v>69000</v>
      </c>
      <c r="L83" s="16">
        <v>100</v>
      </c>
      <c r="M83" s="16">
        <v>69000</v>
      </c>
      <c r="N83" s="16">
        <f>(M83/K83)*100</f>
        <v>100</v>
      </c>
      <c r="O83" s="16">
        <v>70000</v>
      </c>
      <c r="P83" s="18">
        <f t="shared" si="55"/>
        <v>101.44927536231884</v>
      </c>
      <c r="Q83" s="17">
        <f t="shared" si="56"/>
        <v>69333.333333333328</v>
      </c>
      <c r="R83" s="17">
        <f t="shared" si="56"/>
        <v>100.48309178743962</v>
      </c>
    </row>
    <row r="84" spans="1:24" ht="63.95" customHeight="1" thickBot="1" x14ac:dyDescent="0.25">
      <c r="A84" s="58" t="s">
        <v>136</v>
      </c>
      <c r="B84" s="25">
        <v>60000</v>
      </c>
      <c r="C84" s="19">
        <v>60000</v>
      </c>
      <c r="D84" s="16">
        <f t="shared" si="59"/>
        <v>100</v>
      </c>
      <c r="E84" s="19">
        <v>60000</v>
      </c>
      <c r="F84" s="16">
        <f>(E84/C84)*100</f>
        <v>100</v>
      </c>
      <c r="G84" s="16">
        <v>61000</v>
      </c>
      <c r="H84" s="16">
        <f>(G84/E84)*100</f>
        <v>101.66666666666666</v>
      </c>
      <c r="I84" s="16">
        <f>(C84+E84+G84)/3</f>
        <v>60333.333333333336</v>
      </c>
      <c r="J84" s="16">
        <f>(D84+F84+H84)/3</f>
        <v>100.55555555555554</v>
      </c>
      <c r="K84" s="19">
        <v>61000</v>
      </c>
      <c r="L84" s="16">
        <v>100</v>
      </c>
      <c r="M84" s="16">
        <v>61000</v>
      </c>
      <c r="N84" s="16">
        <f>(M84/K84)*100</f>
        <v>100</v>
      </c>
      <c r="O84" s="16">
        <v>60000</v>
      </c>
      <c r="P84" s="18">
        <f t="shared" si="55"/>
        <v>98.360655737704917</v>
      </c>
      <c r="Q84" s="17">
        <f t="shared" si="56"/>
        <v>60666.666666666664</v>
      </c>
      <c r="R84" s="17">
        <f t="shared" si="56"/>
        <v>99.453551912568301</v>
      </c>
    </row>
    <row r="85" spans="1:24" ht="63.95" customHeight="1" thickBot="1" x14ac:dyDescent="0.25">
      <c r="A85" s="30" t="s">
        <v>13</v>
      </c>
      <c r="B85" s="32">
        <f>SUM(B83:B84)</f>
        <v>128000</v>
      </c>
      <c r="C85" s="32">
        <f>SUM(C83:C84)</f>
        <v>128000</v>
      </c>
      <c r="D85" s="15">
        <f>(C85/B85)*100</f>
        <v>100</v>
      </c>
      <c r="E85" s="32">
        <f>SUM(E83:E84)</f>
        <v>128000</v>
      </c>
      <c r="F85" s="15">
        <v>100</v>
      </c>
      <c r="G85" s="15">
        <f>SUM(G83:G84)</f>
        <v>130000</v>
      </c>
      <c r="H85" s="15">
        <f>(G85/E85)*100</f>
        <v>101.5625</v>
      </c>
      <c r="I85" s="15">
        <f>(C85+E85+G85)/3</f>
        <v>128666.66666666667</v>
      </c>
      <c r="J85" s="15">
        <f>(D85+F85+H85)/3</f>
        <v>100.52083333333333</v>
      </c>
      <c r="K85" s="32">
        <v>130000</v>
      </c>
      <c r="L85" s="15">
        <v>100</v>
      </c>
      <c r="M85" s="15">
        <f>SUM(M83:M84)</f>
        <v>130000</v>
      </c>
      <c r="N85" s="15">
        <f>(M85/K85)*100</f>
        <v>100</v>
      </c>
      <c r="O85" s="15">
        <f>SUM(O83:O84)</f>
        <v>130000</v>
      </c>
      <c r="P85" s="21">
        <f t="shared" si="55"/>
        <v>100</v>
      </c>
      <c r="Q85" s="32">
        <f t="shared" si="56"/>
        <v>130000</v>
      </c>
      <c r="R85" s="32">
        <f t="shared" si="56"/>
        <v>100</v>
      </c>
    </row>
    <row r="86" spans="1:24" ht="63.95" customHeight="1" thickBot="1" x14ac:dyDescent="0.25">
      <c r="A86" s="58" t="s">
        <v>137</v>
      </c>
      <c r="B86" s="25">
        <v>220000</v>
      </c>
      <c r="C86" s="19">
        <v>220000</v>
      </c>
      <c r="D86" s="16">
        <f t="shared" si="59"/>
        <v>100</v>
      </c>
      <c r="E86" s="19">
        <v>220000</v>
      </c>
      <c r="F86" s="16">
        <f>(E86/C86)*100</f>
        <v>100</v>
      </c>
      <c r="G86" s="16">
        <v>221000</v>
      </c>
      <c r="H86" s="16">
        <f>(G86/E86)*100</f>
        <v>100.45454545454547</v>
      </c>
      <c r="I86" s="16">
        <f>(C86+E86+G86)/3</f>
        <v>220333.33333333334</v>
      </c>
      <c r="J86" s="16">
        <f t="shared" si="54"/>
        <v>100.15151515151517</v>
      </c>
      <c r="K86" s="19">
        <v>221000</v>
      </c>
      <c r="L86" s="16">
        <v>100</v>
      </c>
      <c r="M86" s="16">
        <v>221000</v>
      </c>
      <c r="N86" s="16">
        <f>(M86/K86)*100</f>
        <v>100</v>
      </c>
      <c r="O86" s="16">
        <v>220000</v>
      </c>
      <c r="P86" s="18">
        <f t="shared" si="55"/>
        <v>99.547511312217196</v>
      </c>
      <c r="Q86" s="17">
        <f t="shared" si="56"/>
        <v>220666.66666666666</v>
      </c>
      <c r="R86" s="17">
        <f t="shared" si="56"/>
        <v>99.849170437405732</v>
      </c>
    </row>
    <row r="87" spans="1:24" ht="63.95" customHeight="1" thickBot="1" x14ac:dyDescent="0.25">
      <c r="A87" s="58" t="s">
        <v>138</v>
      </c>
      <c r="B87" s="25">
        <v>0</v>
      </c>
      <c r="C87" s="19">
        <v>0</v>
      </c>
      <c r="D87" s="16">
        <v>0</v>
      </c>
      <c r="E87" s="19">
        <v>0</v>
      </c>
      <c r="F87" s="16">
        <v>0</v>
      </c>
      <c r="G87" s="16">
        <v>0</v>
      </c>
      <c r="H87" s="16">
        <v>0</v>
      </c>
      <c r="I87" s="16">
        <f t="shared" si="54"/>
        <v>0</v>
      </c>
      <c r="J87" s="16">
        <f t="shared" si="54"/>
        <v>0</v>
      </c>
      <c r="K87" s="19">
        <v>0</v>
      </c>
      <c r="L87" s="16">
        <v>0</v>
      </c>
      <c r="M87" s="16">
        <v>0</v>
      </c>
      <c r="N87" s="16">
        <v>0</v>
      </c>
      <c r="O87" s="16">
        <v>0</v>
      </c>
      <c r="P87" s="18">
        <v>0</v>
      </c>
      <c r="Q87" s="17">
        <f t="shared" si="56"/>
        <v>0</v>
      </c>
      <c r="R87" s="17">
        <f t="shared" si="56"/>
        <v>0</v>
      </c>
    </row>
    <row r="88" spans="1:24" ht="63.95" customHeight="1" thickBot="1" x14ac:dyDescent="0.25">
      <c r="A88" s="30" t="s">
        <v>13</v>
      </c>
      <c r="B88" s="32">
        <f>SUM(B86:B87)</f>
        <v>220000</v>
      </c>
      <c r="C88" s="32">
        <f>SUM(C86:C87)</f>
        <v>220000</v>
      </c>
      <c r="D88" s="15">
        <f t="shared" ref="D88:F88" si="62">SUM(D86:D87)</f>
        <v>100</v>
      </c>
      <c r="E88" s="32">
        <f>SUM(E86:E87)</f>
        <v>220000</v>
      </c>
      <c r="F88" s="15">
        <f t="shared" si="62"/>
        <v>100</v>
      </c>
      <c r="G88" s="15">
        <f>SUM(G86:G87)</f>
        <v>221000</v>
      </c>
      <c r="H88" s="15">
        <f>(G88/E88)*100</f>
        <v>100.45454545454547</v>
      </c>
      <c r="I88" s="15">
        <f t="shared" si="54"/>
        <v>220333.33333333334</v>
      </c>
      <c r="J88" s="15">
        <f t="shared" si="54"/>
        <v>100.15151515151517</v>
      </c>
      <c r="K88" s="32">
        <v>221000</v>
      </c>
      <c r="L88" s="15">
        <v>100</v>
      </c>
      <c r="M88" s="15">
        <f>SUM(M86:M87)</f>
        <v>221000</v>
      </c>
      <c r="N88" s="15">
        <f>(M88/K88)*100</f>
        <v>100</v>
      </c>
      <c r="O88" s="15">
        <f>SUM(O86:O87)</f>
        <v>220000</v>
      </c>
      <c r="P88" s="21">
        <f t="shared" ref="P88:P93" si="63">(O88/M88)*100</f>
        <v>99.547511312217196</v>
      </c>
      <c r="Q88" s="32">
        <f t="shared" si="56"/>
        <v>220666.66666666666</v>
      </c>
      <c r="R88" s="32">
        <f t="shared" si="56"/>
        <v>99.849170437405732</v>
      </c>
    </row>
    <row r="89" spans="1:24" ht="63.95" customHeight="1" thickBot="1" x14ac:dyDescent="0.25">
      <c r="A89" s="58" t="s">
        <v>139</v>
      </c>
      <c r="B89" s="25">
        <v>90000</v>
      </c>
      <c r="C89" s="19">
        <v>90000</v>
      </c>
      <c r="D89" s="16">
        <f>(C89/B89)*100</f>
        <v>100</v>
      </c>
      <c r="E89" s="19">
        <v>90000</v>
      </c>
      <c r="F89" s="16">
        <f>(E89/C89)*100</f>
        <v>100</v>
      </c>
      <c r="G89" s="16">
        <v>95000</v>
      </c>
      <c r="H89" s="18">
        <f>(G89/E89)*100</f>
        <v>105.55555555555556</v>
      </c>
      <c r="I89" s="16">
        <f t="shared" si="54"/>
        <v>91666.666666666672</v>
      </c>
      <c r="J89" s="18">
        <f t="shared" si="54"/>
        <v>101.85185185185185</v>
      </c>
      <c r="K89" s="19">
        <v>95000</v>
      </c>
      <c r="L89" s="16">
        <v>100</v>
      </c>
      <c r="M89" s="16">
        <v>95000</v>
      </c>
      <c r="N89" s="18">
        <f>(M89/K89)*100</f>
        <v>100</v>
      </c>
      <c r="O89" s="16">
        <v>95000</v>
      </c>
      <c r="P89" s="18">
        <f t="shared" si="63"/>
        <v>100</v>
      </c>
      <c r="Q89" s="17">
        <f t="shared" si="56"/>
        <v>95000</v>
      </c>
      <c r="R89" s="17">
        <f t="shared" si="56"/>
        <v>100</v>
      </c>
      <c r="X89" t="s">
        <v>148</v>
      </c>
    </row>
    <row r="90" spans="1:24" ht="63.95" customHeight="1" thickBot="1" x14ac:dyDescent="0.25">
      <c r="A90" s="30" t="s">
        <v>13</v>
      </c>
      <c r="B90" s="32">
        <f>SUM(B89)</f>
        <v>90000</v>
      </c>
      <c r="C90" s="32">
        <f>SUM(C89)</f>
        <v>90000</v>
      </c>
      <c r="D90" s="15">
        <v>100</v>
      </c>
      <c r="E90" s="32">
        <f>SUM(E89)</f>
        <v>90000</v>
      </c>
      <c r="F90" s="21">
        <f>(E90/C90)*100</f>
        <v>100</v>
      </c>
      <c r="G90" s="15">
        <f>SUM(G89)</f>
        <v>95000</v>
      </c>
      <c r="H90" s="15">
        <v>100</v>
      </c>
      <c r="I90" s="21">
        <f t="shared" ref="I90" si="64">(C90+E90+G90)/3</f>
        <v>91666.666666666672</v>
      </c>
      <c r="J90" s="15">
        <f>(D90+F90+H90)/3</f>
        <v>100</v>
      </c>
      <c r="K90" s="32">
        <v>95000</v>
      </c>
      <c r="L90" s="21">
        <v>100</v>
      </c>
      <c r="M90" s="15">
        <f>SUM(M89)</f>
        <v>95000</v>
      </c>
      <c r="N90" s="15">
        <v>100</v>
      </c>
      <c r="O90" s="15">
        <f>SUM(O89)</f>
        <v>95000</v>
      </c>
      <c r="P90" s="21">
        <f t="shared" si="63"/>
        <v>100</v>
      </c>
      <c r="Q90" s="32">
        <f t="shared" si="56"/>
        <v>95000</v>
      </c>
      <c r="R90" s="32">
        <f t="shared" si="56"/>
        <v>100</v>
      </c>
    </row>
    <row r="91" spans="1:24" ht="63.95" customHeight="1" thickBot="1" x14ac:dyDescent="0.25">
      <c r="A91" s="58" t="s">
        <v>195</v>
      </c>
      <c r="B91" s="25">
        <v>5000</v>
      </c>
      <c r="C91" s="19">
        <v>5000</v>
      </c>
      <c r="D91" s="16">
        <v>100</v>
      </c>
      <c r="E91" s="19">
        <v>5000</v>
      </c>
      <c r="F91" s="16">
        <v>100</v>
      </c>
      <c r="G91" s="16">
        <v>6000</v>
      </c>
      <c r="H91" s="16">
        <v>100</v>
      </c>
      <c r="I91" s="16">
        <f t="shared" ref="I91:J100" si="65">(C91+E91+G91)/3</f>
        <v>5333.333333333333</v>
      </c>
      <c r="J91" s="16">
        <f t="shared" si="65"/>
        <v>100</v>
      </c>
      <c r="K91" s="19">
        <v>6000</v>
      </c>
      <c r="L91" s="16">
        <v>100</v>
      </c>
      <c r="M91" s="16">
        <v>6000</v>
      </c>
      <c r="N91" s="16">
        <v>100</v>
      </c>
      <c r="O91" s="16">
        <v>5000</v>
      </c>
      <c r="P91" s="18">
        <f t="shared" si="63"/>
        <v>83.333333333333343</v>
      </c>
      <c r="Q91" s="17">
        <f t="shared" si="56"/>
        <v>5666.666666666667</v>
      </c>
      <c r="R91" s="17">
        <f t="shared" si="56"/>
        <v>94.444444444444457</v>
      </c>
    </row>
    <row r="92" spans="1:24" ht="63.95" customHeight="1" thickBot="1" x14ac:dyDescent="0.25">
      <c r="A92" s="30" t="s">
        <v>13</v>
      </c>
      <c r="B92" s="32">
        <f>SUM(B91)</f>
        <v>5000</v>
      </c>
      <c r="C92" s="32">
        <f>SUM(C91)</f>
        <v>5000</v>
      </c>
      <c r="D92" s="15">
        <v>100</v>
      </c>
      <c r="E92" s="32">
        <f>SUM(E91)</f>
        <v>5000</v>
      </c>
      <c r="F92" s="15">
        <v>100</v>
      </c>
      <c r="G92" s="15">
        <f>SUM(G91)</f>
        <v>6000</v>
      </c>
      <c r="H92" s="15">
        <v>100</v>
      </c>
      <c r="I92" s="15">
        <f t="shared" si="65"/>
        <v>5333.333333333333</v>
      </c>
      <c r="J92" s="15">
        <f t="shared" si="65"/>
        <v>100</v>
      </c>
      <c r="K92" s="32">
        <v>6000</v>
      </c>
      <c r="L92" s="15">
        <v>100</v>
      </c>
      <c r="M92" s="15">
        <f>SUM(M91)</f>
        <v>6000</v>
      </c>
      <c r="N92" s="15">
        <v>100</v>
      </c>
      <c r="O92" s="15">
        <f>SUM(O91)</f>
        <v>5000</v>
      </c>
      <c r="P92" s="21">
        <f t="shared" si="63"/>
        <v>83.333333333333343</v>
      </c>
      <c r="Q92" s="32">
        <f t="shared" si="56"/>
        <v>5666.666666666667</v>
      </c>
      <c r="R92" s="32">
        <f t="shared" si="56"/>
        <v>94.444444444444457</v>
      </c>
    </row>
    <row r="93" spans="1:24" ht="63.95" customHeight="1" thickBot="1" x14ac:dyDescent="0.25">
      <c r="A93" s="58" t="s">
        <v>140</v>
      </c>
      <c r="B93" s="25">
        <v>20000</v>
      </c>
      <c r="C93" s="19">
        <v>20000</v>
      </c>
      <c r="D93" s="16">
        <f>(C93/B93)*100</f>
        <v>100</v>
      </c>
      <c r="E93" s="19">
        <v>20000</v>
      </c>
      <c r="F93" s="16">
        <f>(E93/C93)*100</f>
        <v>100</v>
      </c>
      <c r="G93" s="16">
        <v>22000</v>
      </c>
      <c r="H93" s="16">
        <f>(G93/E93)*100</f>
        <v>110.00000000000001</v>
      </c>
      <c r="I93" s="16">
        <f t="shared" si="65"/>
        <v>20666.666666666668</v>
      </c>
      <c r="J93" s="16">
        <f t="shared" si="65"/>
        <v>103.33333333333333</v>
      </c>
      <c r="K93" s="19">
        <v>22000</v>
      </c>
      <c r="L93" s="16">
        <v>100</v>
      </c>
      <c r="M93" s="16">
        <v>22000</v>
      </c>
      <c r="N93" s="16">
        <f>(M93/K93)*100</f>
        <v>100</v>
      </c>
      <c r="O93" s="16">
        <v>20000</v>
      </c>
      <c r="P93" s="18">
        <f t="shared" si="63"/>
        <v>90.909090909090907</v>
      </c>
      <c r="Q93" s="17">
        <f t="shared" si="56"/>
        <v>21333.333333333332</v>
      </c>
      <c r="R93" s="17">
        <f t="shared" si="56"/>
        <v>96.969696969696955</v>
      </c>
    </row>
    <row r="94" spans="1:24" ht="63.95" customHeight="1" thickBot="1" x14ac:dyDescent="0.25">
      <c r="A94" s="58" t="s">
        <v>141</v>
      </c>
      <c r="B94" s="25">
        <v>0</v>
      </c>
      <c r="C94" s="19">
        <v>0</v>
      </c>
      <c r="D94" s="16">
        <v>0</v>
      </c>
      <c r="E94" s="19">
        <v>0</v>
      </c>
      <c r="F94" s="16">
        <v>0</v>
      </c>
      <c r="G94" s="16">
        <v>0</v>
      </c>
      <c r="H94" s="16">
        <v>0</v>
      </c>
      <c r="I94" s="16">
        <f t="shared" si="65"/>
        <v>0</v>
      </c>
      <c r="J94" s="16">
        <f t="shared" si="65"/>
        <v>0</v>
      </c>
      <c r="K94" s="19">
        <v>0</v>
      </c>
      <c r="L94" s="16">
        <v>0</v>
      </c>
      <c r="M94" s="16">
        <v>0</v>
      </c>
      <c r="N94" s="16">
        <v>0</v>
      </c>
      <c r="O94" s="16">
        <v>0</v>
      </c>
      <c r="P94" s="18">
        <v>0</v>
      </c>
      <c r="Q94" s="17">
        <f t="shared" si="56"/>
        <v>0</v>
      </c>
      <c r="R94" s="17">
        <f t="shared" si="56"/>
        <v>0</v>
      </c>
    </row>
    <row r="95" spans="1:24" ht="63.95" customHeight="1" thickBot="1" x14ac:dyDescent="0.25">
      <c r="A95" s="58" t="s">
        <v>142</v>
      </c>
      <c r="B95" s="25">
        <v>0</v>
      </c>
      <c r="C95" s="19">
        <v>0</v>
      </c>
      <c r="D95" s="16">
        <v>0</v>
      </c>
      <c r="E95" s="19">
        <v>0</v>
      </c>
      <c r="F95" s="16">
        <v>0</v>
      </c>
      <c r="G95" s="16">
        <v>0</v>
      </c>
      <c r="H95" s="16">
        <v>0</v>
      </c>
      <c r="I95" s="16">
        <f t="shared" si="65"/>
        <v>0</v>
      </c>
      <c r="J95" s="16">
        <f t="shared" si="65"/>
        <v>0</v>
      </c>
      <c r="K95" s="19">
        <v>0</v>
      </c>
      <c r="L95" s="16">
        <v>0</v>
      </c>
      <c r="M95" s="16">
        <v>0</v>
      </c>
      <c r="N95" s="16">
        <v>0</v>
      </c>
      <c r="O95" s="16">
        <v>0</v>
      </c>
      <c r="P95" s="18">
        <v>0</v>
      </c>
      <c r="Q95" s="17">
        <f t="shared" si="56"/>
        <v>0</v>
      </c>
      <c r="R95" s="17">
        <f t="shared" si="56"/>
        <v>0</v>
      </c>
    </row>
    <row r="96" spans="1:24" ht="63.95" customHeight="1" thickBot="1" x14ac:dyDescent="0.25">
      <c r="A96" s="30" t="s">
        <v>13</v>
      </c>
      <c r="B96" s="32">
        <f>SUM(B93:B95)</f>
        <v>20000</v>
      </c>
      <c r="C96" s="32">
        <f>SUM(C93:C95)</f>
        <v>20000</v>
      </c>
      <c r="D96" s="15">
        <f>(C96/B96)*100</f>
        <v>100</v>
      </c>
      <c r="E96" s="32">
        <f>SUM(E93:E95)</f>
        <v>20000</v>
      </c>
      <c r="F96" s="15">
        <f>(E96/C96)*100</f>
        <v>100</v>
      </c>
      <c r="G96" s="15">
        <f>SUM(G93:G95)</f>
        <v>22000</v>
      </c>
      <c r="H96" s="15">
        <f>(G96/E96)*100</f>
        <v>110.00000000000001</v>
      </c>
      <c r="I96" s="15">
        <f t="shared" si="65"/>
        <v>20666.666666666668</v>
      </c>
      <c r="J96" s="15">
        <f t="shared" si="65"/>
        <v>103.33333333333333</v>
      </c>
      <c r="K96" s="32">
        <v>22000</v>
      </c>
      <c r="L96" s="15">
        <v>100</v>
      </c>
      <c r="M96" s="15">
        <f>SUM(M93:M95)</f>
        <v>22000</v>
      </c>
      <c r="N96" s="15">
        <f>(M96/K96)*100</f>
        <v>100</v>
      </c>
      <c r="O96" s="15">
        <f>SUM(O93:O95)</f>
        <v>20000</v>
      </c>
      <c r="P96" s="21">
        <f>(O96/M96)*100</f>
        <v>90.909090909090907</v>
      </c>
      <c r="Q96" s="32">
        <f t="shared" si="56"/>
        <v>21333.333333333332</v>
      </c>
      <c r="R96" s="32">
        <f t="shared" si="56"/>
        <v>96.969696969696955</v>
      </c>
    </row>
    <row r="97" spans="1:18" ht="63.95" customHeight="1" thickBot="1" x14ac:dyDescent="0.25">
      <c r="A97" s="58" t="s">
        <v>143</v>
      </c>
      <c r="B97" s="25">
        <v>12000</v>
      </c>
      <c r="C97" s="19">
        <v>12000</v>
      </c>
      <c r="D97" s="16">
        <f t="shared" ref="D97:D98" si="66">(C97/B97)*100</f>
        <v>100</v>
      </c>
      <c r="E97" s="19">
        <v>12000</v>
      </c>
      <c r="F97" s="16">
        <f t="shared" ref="F97:F99" si="67">(E97/C97)*100</f>
        <v>100</v>
      </c>
      <c r="G97" s="16">
        <v>12000</v>
      </c>
      <c r="H97" s="16">
        <f>(G97/E97)*100</f>
        <v>100</v>
      </c>
      <c r="I97" s="16">
        <f t="shared" si="65"/>
        <v>12000</v>
      </c>
      <c r="J97" s="16">
        <f>(D97+F97+H97)/3</f>
        <v>100</v>
      </c>
      <c r="K97" s="19">
        <v>12000</v>
      </c>
      <c r="L97" s="16">
        <v>100</v>
      </c>
      <c r="M97" s="16">
        <v>12000</v>
      </c>
      <c r="N97" s="16">
        <f>(M97/K97)*100</f>
        <v>100</v>
      </c>
      <c r="O97" s="16">
        <v>12500</v>
      </c>
      <c r="P97" s="18">
        <f>(O97/M97)*100</f>
        <v>104.16666666666667</v>
      </c>
      <c r="Q97" s="17">
        <f t="shared" si="56"/>
        <v>12166.666666666666</v>
      </c>
      <c r="R97" s="17">
        <f t="shared" si="56"/>
        <v>101.3888888888889</v>
      </c>
    </row>
    <row r="98" spans="1:18" ht="63.95" customHeight="1" thickBot="1" x14ac:dyDescent="0.25">
      <c r="A98" s="58" t="s">
        <v>144</v>
      </c>
      <c r="B98" s="25">
        <v>90000</v>
      </c>
      <c r="C98" s="19">
        <v>90000</v>
      </c>
      <c r="D98" s="16">
        <f t="shared" si="66"/>
        <v>100</v>
      </c>
      <c r="E98" s="19">
        <v>90000</v>
      </c>
      <c r="F98" s="16">
        <f t="shared" si="67"/>
        <v>100</v>
      </c>
      <c r="G98" s="16">
        <v>105000</v>
      </c>
      <c r="H98" s="16">
        <f>(G98/E98)*100</f>
        <v>116.66666666666667</v>
      </c>
      <c r="I98" s="16">
        <f t="shared" si="65"/>
        <v>95000</v>
      </c>
      <c r="J98" s="16">
        <f>(D98+F98+H98)/3</f>
        <v>105.55555555555556</v>
      </c>
      <c r="K98" s="19">
        <v>105000</v>
      </c>
      <c r="L98" s="16">
        <v>100</v>
      </c>
      <c r="M98" s="16">
        <v>105000</v>
      </c>
      <c r="N98" s="16">
        <f>(M98/K98)*100</f>
        <v>100</v>
      </c>
      <c r="O98" s="16">
        <v>95000</v>
      </c>
      <c r="P98" s="18">
        <f>(O98/M98)*100</f>
        <v>90.476190476190482</v>
      </c>
      <c r="Q98" s="17">
        <f t="shared" si="56"/>
        <v>101666.66666666667</v>
      </c>
      <c r="R98" s="17">
        <f t="shared" si="56"/>
        <v>96.825396825396822</v>
      </c>
    </row>
    <row r="99" spans="1:18" ht="63.95" customHeight="1" thickBot="1" x14ac:dyDescent="0.25">
      <c r="A99" s="58" t="s">
        <v>145</v>
      </c>
      <c r="B99" s="25">
        <v>10000</v>
      </c>
      <c r="C99" s="19">
        <v>10000</v>
      </c>
      <c r="D99" s="16">
        <f>(C99/B99)*100</f>
        <v>100</v>
      </c>
      <c r="E99" s="19">
        <v>10000</v>
      </c>
      <c r="F99" s="16">
        <f t="shared" si="67"/>
        <v>100</v>
      </c>
      <c r="G99" s="16">
        <v>13000</v>
      </c>
      <c r="H99" s="16">
        <f>(G99/E99)*100</f>
        <v>130</v>
      </c>
      <c r="I99" s="16">
        <f t="shared" si="65"/>
        <v>11000</v>
      </c>
      <c r="J99" s="16">
        <f>(D99+F99+H99)/3</f>
        <v>110</v>
      </c>
      <c r="K99" s="19">
        <v>13000</v>
      </c>
      <c r="L99" s="16">
        <v>100</v>
      </c>
      <c r="M99" s="16">
        <v>13000</v>
      </c>
      <c r="N99" s="16">
        <f>(M99/K99)*100</f>
        <v>100</v>
      </c>
      <c r="O99" s="16">
        <v>12000</v>
      </c>
      <c r="P99" s="18">
        <f>(O99/M99)*100</f>
        <v>92.307692307692307</v>
      </c>
      <c r="Q99" s="17">
        <f t="shared" si="56"/>
        <v>12666.666666666666</v>
      </c>
      <c r="R99" s="17">
        <f t="shared" si="56"/>
        <v>97.435897435897445</v>
      </c>
    </row>
    <row r="100" spans="1:18" ht="63.95" customHeight="1" thickBot="1" x14ac:dyDescent="0.25">
      <c r="A100" s="30" t="s">
        <v>13</v>
      </c>
      <c r="B100" s="32">
        <f>SUM(B97:B99)</f>
        <v>112000</v>
      </c>
      <c r="C100" s="32">
        <f>SUM(C97:C99)</f>
        <v>112000</v>
      </c>
      <c r="D100" s="15">
        <f>(C100/B100)*100</f>
        <v>100</v>
      </c>
      <c r="E100" s="32">
        <f>SUM(E97:E99)</f>
        <v>112000</v>
      </c>
      <c r="F100" s="15">
        <f>(E100/C100)*100</f>
        <v>100</v>
      </c>
      <c r="G100" s="15">
        <f>SUM(G97:G99)</f>
        <v>130000</v>
      </c>
      <c r="H100" s="15">
        <f>(G100/E100)*100</f>
        <v>116.07142857142858</v>
      </c>
      <c r="I100" s="15">
        <f t="shared" si="65"/>
        <v>118000</v>
      </c>
      <c r="J100" s="15">
        <f>(D100+F100+H100)/3</f>
        <v>105.35714285714285</v>
      </c>
      <c r="K100" s="32">
        <v>130000</v>
      </c>
      <c r="L100" s="15">
        <v>100</v>
      </c>
      <c r="M100" s="15">
        <f>SUM(M97:M99)</f>
        <v>130000</v>
      </c>
      <c r="N100" s="15">
        <f>(M100/K100)*100</f>
        <v>100</v>
      </c>
      <c r="O100" s="15">
        <f>SUM(O97:O99)</f>
        <v>119500</v>
      </c>
      <c r="P100" s="21">
        <f>(O100/M100)*100</f>
        <v>91.92307692307692</v>
      </c>
      <c r="Q100" s="32">
        <f t="shared" si="56"/>
        <v>126500</v>
      </c>
      <c r="R100" s="32">
        <f t="shared" si="56"/>
        <v>97.307692307692307</v>
      </c>
    </row>
    <row r="101" spans="1:18" ht="63.95" customHeight="1" thickBot="1" x14ac:dyDescent="0.25">
      <c r="A101" s="99" t="s">
        <v>309</v>
      </c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1"/>
    </row>
    <row r="102" spans="1:18" ht="63.95" customHeight="1" thickBot="1" x14ac:dyDescent="0.25">
      <c r="A102" s="85" t="s">
        <v>307</v>
      </c>
      <c r="B102" s="25">
        <v>8700</v>
      </c>
      <c r="C102" s="34">
        <v>8700</v>
      </c>
      <c r="D102" s="18">
        <f t="shared" ref="D102:D103" si="68">(C102/B102)*100</f>
        <v>100</v>
      </c>
      <c r="E102" s="34">
        <v>8700</v>
      </c>
      <c r="F102" s="18">
        <f t="shared" ref="F102:F103" si="69">(E102/C102)*100</f>
        <v>100</v>
      </c>
      <c r="G102" s="18">
        <v>8700</v>
      </c>
      <c r="H102" s="16">
        <f>(G102/E102)*100</f>
        <v>100</v>
      </c>
      <c r="I102" s="16">
        <f t="shared" ref="I102:I103" si="70">(C102+E102+G102)/3</f>
        <v>8700</v>
      </c>
      <c r="J102" s="16">
        <f t="shared" ref="J102:J103" si="71">(D102+F102+H102)/3</f>
        <v>100</v>
      </c>
      <c r="K102" s="84">
        <v>8700</v>
      </c>
      <c r="L102" s="83">
        <v>100</v>
      </c>
      <c r="M102" s="83">
        <v>8700</v>
      </c>
      <c r="N102" s="83">
        <v>100</v>
      </c>
      <c r="O102" s="83">
        <v>8800</v>
      </c>
      <c r="P102" s="18">
        <f t="shared" ref="P102:P103" si="72">(O102/M102)*100</f>
        <v>101.14942528735634</v>
      </c>
      <c r="Q102" s="17">
        <f t="shared" ref="Q102:Q103" si="73">(K102+M102+O102)/3</f>
        <v>8733.3333333333339</v>
      </c>
      <c r="R102" s="17">
        <f t="shared" ref="R102:R103" si="74">(L102+N102+P102)/3</f>
        <v>100.38314176245211</v>
      </c>
    </row>
    <row r="103" spans="1:18" ht="63.95" customHeight="1" thickBot="1" x14ac:dyDescent="0.25">
      <c r="A103" s="85" t="s">
        <v>308</v>
      </c>
      <c r="B103" s="25">
        <v>8700</v>
      </c>
      <c r="C103" s="34">
        <v>8700</v>
      </c>
      <c r="D103" s="18">
        <f t="shared" si="68"/>
        <v>100</v>
      </c>
      <c r="E103" s="34">
        <v>8700</v>
      </c>
      <c r="F103" s="18">
        <f t="shared" si="69"/>
        <v>100</v>
      </c>
      <c r="G103" s="18">
        <v>8700</v>
      </c>
      <c r="H103" s="16">
        <f>(G103/E103)*100</f>
        <v>100</v>
      </c>
      <c r="I103" s="16">
        <f t="shared" si="70"/>
        <v>8700</v>
      </c>
      <c r="J103" s="16">
        <f t="shared" si="71"/>
        <v>100</v>
      </c>
      <c r="K103" s="84">
        <v>8700</v>
      </c>
      <c r="L103" s="83">
        <v>100</v>
      </c>
      <c r="M103" s="83">
        <v>8700</v>
      </c>
      <c r="N103" s="83">
        <v>100</v>
      </c>
      <c r="O103" s="83">
        <v>9600</v>
      </c>
      <c r="P103" s="18">
        <f t="shared" si="72"/>
        <v>110.34482758620689</v>
      </c>
      <c r="Q103" s="17">
        <f t="shared" si="73"/>
        <v>9000</v>
      </c>
      <c r="R103" s="17">
        <f t="shared" si="74"/>
        <v>103.44827586206895</v>
      </c>
    </row>
    <row r="104" spans="1:18" ht="63.75" customHeight="1" thickBot="1" x14ac:dyDescent="0.25">
      <c r="A104" s="91" t="s">
        <v>146</v>
      </c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</row>
    <row r="105" spans="1:18" ht="63.75" customHeight="1" thickBot="1" x14ac:dyDescent="0.25">
      <c r="A105" s="58" t="s">
        <v>192</v>
      </c>
      <c r="B105" s="25">
        <v>0</v>
      </c>
      <c r="C105" s="19">
        <v>0</v>
      </c>
      <c r="D105" s="19">
        <v>0</v>
      </c>
      <c r="E105" s="19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9">
        <v>0</v>
      </c>
      <c r="L105" s="16">
        <v>0</v>
      </c>
      <c r="M105" s="16">
        <v>0</v>
      </c>
      <c r="N105" s="16">
        <v>0</v>
      </c>
      <c r="O105" s="16">
        <v>0</v>
      </c>
      <c r="P105" s="18">
        <v>0</v>
      </c>
      <c r="Q105" s="17">
        <f t="shared" ref="Q105:R108" si="75">(K105+M105+O105)/3</f>
        <v>0</v>
      </c>
      <c r="R105" s="17">
        <f t="shared" si="75"/>
        <v>0</v>
      </c>
    </row>
    <row r="106" spans="1:18" ht="63.95" customHeight="1" thickBot="1" x14ac:dyDescent="0.25">
      <c r="A106" s="58" t="s">
        <v>290</v>
      </c>
      <c r="B106" s="25">
        <v>280000</v>
      </c>
      <c r="C106" s="19">
        <v>280000</v>
      </c>
      <c r="D106" s="19">
        <f t="shared" ref="D106:D108" si="76">(C106/B106)*100</f>
        <v>100</v>
      </c>
      <c r="E106" s="19">
        <v>280000</v>
      </c>
      <c r="F106" s="16">
        <f>(E106/C106)*100</f>
        <v>100</v>
      </c>
      <c r="G106" s="16">
        <v>285000</v>
      </c>
      <c r="H106" s="16">
        <f>(G106/E106)*100</f>
        <v>101.78571428571428</v>
      </c>
      <c r="I106" s="16">
        <f t="shared" ref="I106:J111" si="77">(C106+E106+G106)/3</f>
        <v>281666.66666666669</v>
      </c>
      <c r="J106" s="16">
        <f t="shared" si="77"/>
        <v>100.59523809523809</v>
      </c>
      <c r="K106" s="19">
        <v>290000</v>
      </c>
      <c r="L106" s="16">
        <v>101.75438596491229</v>
      </c>
      <c r="M106" s="16">
        <v>280000</v>
      </c>
      <c r="N106" s="16">
        <f>(M106/K106)*100</f>
        <v>96.551724137931032</v>
      </c>
      <c r="O106" s="16">
        <v>270000</v>
      </c>
      <c r="P106" s="18">
        <f>(O106/M106)*100</f>
        <v>96.428571428571431</v>
      </c>
      <c r="Q106" s="17">
        <f t="shared" si="75"/>
        <v>280000</v>
      </c>
      <c r="R106" s="17">
        <f t="shared" si="75"/>
        <v>98.244893843804917</v>
      </c>
    </row>
    <row r="107" spans="1:18" ht="63.95" customHeight="1" thickBot="1" x14ac:dyDescent="0.25">
      <c r="A107" s="58" t="s">
        <v>291</v>
      </c>
      <c r="B107" s="25">
        <v>275000</v>
      </c>
      <c r="C107" s="19">
        <v>275000</v>
      </c>
      <c r="D107" s="19">
        <f t="shared" si="76"/>
        <v>100</v>
      </c>
      <c r="E107" s="19">
        <v>275000</v>
      </c>
      <c r="F107" s="16">
        <f>(E107/C107)*100</f>
        <v>100</v>
      </c>
      <c r="G107" s="16">
        <v>275000</v>
      </c>
      <c r="H107" s="16">
        <f>(G107/E107)*100</f>
        <v>100</v>
      </c>
      <c r="I107" s="16">
        <f t="shared" si="77"/>
        <v>275000</v>
      </c>
      <c r="J107" s="16">
        <f t="shared" si="77"/>
        <v>100</v>
      </c>
      <c r="K107" s="19">
        <v>280000</v>
      </c>
      <c r="L107" s="16">
        <v>101.81818181818181</v>
      </c>
      <c r="M107" s="16">
        <v>270000</v>
      </c>
      <c r="N107" s="16">
        <f>(M107/K107)*100</f>
        <v>96.428571428571431</v>
      </c>
      <c r="O107" s="16">
        <v>290000</v>
      </c>
      <c r="P107" s="18">
        <f>(O107/M107)*100</f>
        <v>107.40740740740742</v>
      </c>
      <c r="Q107" s="17">
        <f t="shared" si="75"/>
        <v>280000</v>
      </c>
      <c r="R107" s="17">
        <f t="shared" si="75"/>
        <v>101.88472021805357</v>
      </c>
    </row>
    <row r="108" spans="1:18" ht="63.95" customHeight="1" thickBot="1" x14ac:dyDescent="0.25">
      <c r="A108" s="30" t="s">
        <v>13</v>
      </c>
      <c r="B108" s="32">
        <f>SUM(B105:B107)</f>
        <v>555000</v>
      </c>
      <c r="C108" s="32">
        <f>SUM(C105:C107)</f>
        <v>555000</v>
      </c>
      <c r="D108" s="32">
        <f t="shared" si="76"/>
        <v>100</v>
      </c>
      <c r="E108" s="32">
        <f>SUM(E105:E107)</f>
        <v>555000</v>
      </c>
      <c r="F108" s="15">
        <f>(E108/C108)*100</f>
        <v>100</v>
      </c>
      <c r="G108" s="15">
        <f>SUM(G105:G107)</f>
        <v>560000</v>
      </c>
      <c r="H108" s="15">
        <f>(G108/E108)*100</f>
        <v>100.90090090090089</v>
      </c>
      <c r="I108" s="15">
        <f t="shared" si="77"/>
        <v>556666.66666666663</v>
      </c>
      <c r="J108" s="15">
        <f t="shared" si="77"/>
        <v>100.30030030030029</v>
      </c>
      <c r="K108" s="32">
        <v>570000</v>
      </c>
      <c r="L108" s="15">
        <v>101.78571428571428</v>
      </c>
      <c r="M108" s="15">
        <f>SUM(M105:M107)</f>
        <v>550000</v>
      </c>
      <c r="N108" s="15">
        <f>(M108/K108)*100</f>
        <v>96.491228070175438</v>
      </c>
      <c r="O108" s="21">
        <f>SUM(O105:O107)</f>
        <v>560000</v>
      </c>
      <c r="P108" s="21">
        <f>(O108/M108)*100</f>
        <v>101.81818181818181</v>
      </c>
      <c r="Q108" s="32">
        <f>(K108+M108+O108)/3</f>
        <v>560000</v>
      </c>
      <c r="R108" s="32">
        <f t="shared" si="75"/>
        <v>100.03170805802385</v>
      </c>
    </row>
    <row r="109" spans="1:18" ht="61.5" customHeight="1" thickBot="1" x14ac:dyDescent="0.25">
      <c r="A109" s="91" t="s">
        <v>281</v>
      </c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</row>
    <row r="110" spans="1:18" ht="63" customHeight="1" thickBot="1" x14ac:dyDescent="0.25">
      <c r="A110" s="58" t="s">
        <v>292</v>
      </c>
      <c r="B110" s="59">
        <v>1531</v>
      </c>
      <c r="C110" s="19">
        <v>1549</v>
      </c>
      <c r="D110" s="19">
        <f t="shared" ref="D110:D111" si="78">(C110/B110)*100</f>
        <v>101.17570215545395</v>
      </c>
      <c r="E110" s="19">
        <v>1625</v>
      </c>
      <c r="F110" s="16">
        <f t="shared" ref="F110:F111" si="79">(E110/C110)*100</f>
        <v>104.90639122014203</v>
      </c>
      <c r="G110" s="16">
        <v>1653</v>
      </c>
      <c r="H110" s="16">
        <f t="shared" ref="H110:H111" si="80">(G110/E110)*100</f>
        <v>101.72307692307692</v>
      </c>
      <c r="I110" s="16">
        <f t="shared" si="77"/>
        <v>1609</v>
      </c>
      <c r="J110" s="16">
        <f t="shared" ref="J110:J111" si="81">(D110+F110+H110)/3</f>
        <v>102.60172343289098</v>
      </c>
      <c r="K110" s="19">
        <v>1678</v>
      </c>
      <c r="L110" s="16">
        <v>102</v>
      </c>
      <c r="M110" s="16">
        <v>1706</v>
      </c>
      <c r="N110" s="16">
        <f t="shared" ref="N110:N111" si="82">(M110/K110)*100</f>
        <v>101.66865315852205</v>
      </c>
      <c r="O110" s="17">
        <v>1787</v>
      </c>
      <c r="P110" s="18">
        <f>(O110/M110)*100</f>
        <v>104.74794841735053</v>
      </c>
      <c r="Q110" s="17">
        <f>(K110+M110+O110)/3</f>
        <v>1723.6666666666667</v>
      </c>
      <c r="R110" s="17">
        <f>(L110+N110+P110)/3</f>
        <v>102.80553385862419</v>
      </c>
    </row>
    <row r="111" spans="1:18" ht="63" customHeight="1" thickBot="1" x14ac:dyDescent="0.25">
      <c r="A111" s="60" t="s">
        <v>293</v>
      </c>
      <c r="B111" s="61">
        <v>1524</v>
      </c>
      <c r="C111" s="62">
        <v>1534</v>
      </c>
      <c r="D111" s="62">
        <f t="shared" si="78"/>
        <v>100.65616797900263</v>
      </c>
      <c r="E111" s="62">
        <v>1632</v>
      </c>
      <c r="F111" s="63">
        <f t="shared" si="79"/>
        <v>106.38852672750978</v>
      </c>
      <c r="G111" s="63">
        <v>1644</v>
      </c>
      <c r="H111" s="63">
        <f t="shared" si="80"/>
        <v>100.73529411764706</v>
      </c>
      <c r="I111" s="16">
        <f t="shared" si="77"/>
        <v>1603.3333333333333</v>
      </c>
      <c r="J111" s="63">
        <f t="shared" si="81"/>
        <v>102.59332960805317</v>
      </c>
      <c r="K111" s="62">
        <v>1665</v>
      </c>
      <c r="L111" s="63">
        <v>101.27737226277371</v>
      </c>
      <c r="M111" s="63">
        <v>1697</v>
      </c>
      <c r="N111" s="63">
        <f t="shared" si="82"/>
        <v>101.92192192192194</v>
      </c>
      <c r="O111" s="17">
        <v>1788</v>
      </c>
      <c r="P111" s="18">
        <f>(O111/M111)*100</f>
        <v>105.36240424278138</v>
      </c>
      <c r="Q111" s="17">
        <f>(K111+M111+O111)/3</f>
        <v>1716.6666666666667</v>
      </c>
      <c r="R111" s="17">
        <f>(L111+N111+P111)/3</f>
        <v>102.85389947582568</v>
      </c>
    </row>
    <row r="112" spans="1:18" ht="45.75" thickTop="1" x14ac:dyDescent="0.6"/>
    <row r="114" spans="25:25" x14ac:dyDescent="0.6">
      <c r="Y114" t="s">
        <v>148</v>
      </c>
    </row>
  </sheetData>
  <mergeCells count="20">
    <mergeCell ref="A3:R3"/>
    <mergeCell ref="A6:R6"/>
    <mergeCell ref="A7:R7"/>
    <mergeCell ref="A14:R14"/>
    <mergeCell ref="A1:R1"/>
    <mergeCell ref="A109:R109"/>
    <mergeCell ref="A55:R55"/>
    <mergeCell ref="A65:R65"/>
    <mergeCell ref="A104:R104"/>
    <mergeCell ref="A19:R19"/>
    <mergeCell ref="A23:R23"/>
    <mergeCell ref="A27:R27"/>
    <mergeCell ref="A33:R33"/>
    <mergeCell ref="A34:R34"/>
    <mergeCell ref="A35:R35"/>
    <mergeCell ref="A40:R40"/>
    <mergeCell ref="A45:R45"/>
    <mergeCell ref="A50:R50"/>
    <mergeCell ref="A54:R54"/>
    <mergeCell ref="A101:R101"/>
  </mergeCells>
  <pageMargins left="0.11811023622047245" right="0.19685039370078741" top="1.4173228346456694" bottom="7.874015748031496E-2" header="0.35433070866141736" footer="0.31496062992125984"/>
  <pageSetup paperSize="9" scale="18" orientation="portrait" r:id="rId1"/>
  <headerFooter>
    <oddHeader xml:space="preserve">&amp;L  ا&amp;C&amp;G&amp;R&amp;"-,غامق"&amp;48       الجـمهورية اليــمـنية
       مــحــافــظـة  تــــعـــز 
    فرع الجهاز المركزي للاحصاء </oddHeader>
  </headerFooter>
  <rowBreaks count="3" manualBreakCount="3">
    <brk id="26" max="16383" man="1"/>
    <brk id="53" max="16383" man="1"/>
    <brk id="80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4</vt:i4>
      </vt:variant>
      <vt:variant>
        <vt:lpstr>نطاقات تمت تسميتها</vt:lpstr>
      </vt:variant>
      <vt:variant>
        <vt:i4>8</vt:i4>
      </vt:variant>
    </vt:vector>
  </HeadingPairs>
  <TitlesOfParts>
    <vt:vector size="12" baseType="lpstr">
      <vt:lpstr>ورقة1</vt:lpstr>
      <vt:lpstr>ورقة2</vt:lpstr>
      <vt:lpstr>ورقة3</vt:lpstr>
      <vt:lpstr>ورقة4</vt:lpstr>
      <vt:lpstr>ورقة1!Print_Area</vt:lpstr>
      <vt:lpstr>ورقة2!Print_Area</vt:lpstr>
      <vt:lpstr>ورقة3!Print_Area</vt:lpstr>
      <vt:lpstr>ورقة4!Print_Area</vt:lpstr>
      <vt:lpstr>ورقة1!Print_Titles</vt:lpstr>
      <vt:lpstr>ورقة2!Print_Titles</vt:lpstr>
      <vt:lpstr>ورقة3!Print_Titles</vt:lpstr>
      <vt:lpstr>ورقة4!Print_Titles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2024-02-01T14:58:26Z</cp:lastPrinted>
  <dcterms:created xsi:type="dcterms:W3CDTF">2015-03-17T07:21:39Z</dcterms:created>
  <dcterms:modified xsi:type="dcterms:W3CDTF">2024-04-16T15:36:47Z</dcterms:modified>
</cp:coreProperties>
</file>